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rapetrova\Desktop\Programen 2024\31032024\"/>
    </mc:Choice>
  </mc:AlternateContent>
  <bookViews>
    <workbookView xWindow="-15" yWindow="345" windowWidth="12600" windowHeight="12045" activeTab="1"/>
  </bookViews>
  <sheets>
    <sheet name="Обл. пол." sheetId="1" r:id="rId1"/>
    <sheet name="Прогр." sheetId="2" r:id="rId2"/>
  </sheets>
  <definedNames>
    <definedName name="_Hlk194811156" localSheetId="0">'Обл. пол.'!$C$11</definedName>
    <definedName name="_xlnm.Print_Area" localSheetId="1">Прогр.!$A$4:$I$296</definedName>
  </definedNames>
  <calcPr calcId="162913"/>
</workbook>
</file>

<file path=xl/calcChain.xml><?xml version="1.0" encoding="utf-8"?>
<calcChain xmlns="http://schemas.openxmlformats.org/spreadsheetml/2006/main">
  <c r="F150" i="2" l="1"/>
  <c r="E150" i="2" l="1"/>
  <c r="H89" i="2" l="1"/>
  <c r="G89" i="2"/>
  <c r="F89" i="2"/>
  <c r="D89" i="2"/>
  <c r="I89" i="2"/>
  <c r="E89" i="2"/>
  <c r="H142" i="2" l="1"/>
  <c r="I142" i="2"/>
  <c r="G142" i="2"/>
  <c r="F142" i="2"/>
  <c r="E142" i="2"/>
  <c r="D150" i="2"/>
  <c r="D142" i="2" s="1"/>
  <c r="E189" i="2" l="1"/>
  <c r="I189" i="2" l="1"/>
  <c r="H189" i="2"/>
  <c r="E21" i="2" l="1"/>
  <c r="G189" i="2" l="1"/>
  <c r="G225" i="2" l="1"/>
  <c r="F189" i="2" l="1"/>
  <c r="D189" i="2"/>
  <c r="I266" i="2" l="1"/>
  <c r="H266" i="2"/>
  <c r="G266" i="2"/>
  <c r="I260" i="2"/>
  <c r="H260" i="2"/>
  <c r="G260" i="2"/>
  <c r="I245" i="2"/>
  <c r="H245" i="2"/>
  <c r="G245" i="2"/>
  <c r="I239" i="2"/>
  <c r="H239" i="2"/>
  <c r="G239" i="2"/>
  <c r="I225" i="2"/>
  <c r="H225" i="2"/>
  <c r="I219" i="2"/>
  <c r="H219" i="2"/>
  <c r="G219" i="2"/>
  <c r="I183" i="2"/>
  <c r="H183" i="2"/>
  <c r="G183" i="2"/>
  <c r="I136" i="2"/>
  <c r="H136" i="2"/>
  <c r="G136" i="2"/>
  <c r="I120" i="2"/>
  <c r="H120" i="2"/>
  <c r="G120" i="2"/>
  <c r="I114" i="2"/>
  <c r="H114" i="2"/>
  <c r="G114" i="2"/>
  <c r="I83" i="2"/>
  <c r="H83" i="2"/>
  <c r="H105" i="2" s="1"/>
  <c r="G83" i="2"/>
  <c r="G105" i="2" s="1"/>
  <c r="I67" i="2"/>
  <c r="H67" i="2"/>
  <c r="G67" i="2"/>
  <c r="I61" i="2"/>
  <c r="H61" i="2"/>
  <c r="G61" i="2"/>
  <c r="I21" i="2"/>
  <c r="H21" i="2"/>
  <c r="G21" i="2"/>
  <c r="I15" i="2"/>
  <c r="H15" i="2"/>
  <c r="G15" i="2"/>
  <c r="I45" i="2"/>
  <c r="H45" i="2"/>
  <c r="G45" i="2"/>
  <c r="I39" i="2"/>
  <c r="H39" i="2"/>
  <c r="G39" i="2"/>
  <c r="G250" i="2" l="1"/>
  <c r="I271" i="2"/>
  <c r="I230" i="2"/>
  <c r="I209" i="2"/>
  <c r="I74" i="2"/>
  <c r="H250" i="2"/>
  <c r="I125" i="2"/>
  <c r="G125" i="2"/>
  <c r="G230" i="2"/>
  <c r="I250" i="2"/>
  <c r="H125" i="2"/>
  <c r="H230" i="2"/>
  <c r="H271" i="2"/>
  <c r="H209" i="2"/>
  <c r="H74" i="2"/>
  <c r="H29" i="2"/>
  <c r="G271" i="2"/>
  <c r="G209" i="2"/>
  <c r="I105" i="2"/>
  <c r="G74" i="2"/>
  <c r="G173" i="2"/>
  <c r="I173" i="2"/>
  <c r="H173" i="2"/>
  <c r="G29" i="2"/>
  <c r="I29" i="2"/>
  <c r="G52" i="2" l="1"/>
  <c r="G287" i="2" l="1"/>
  <c r="I294" i="2"/>
  <c r="H294" i="2"/>
  <c r="G294" i="2"/>
  <c r="I285" i="2"/>
  <c r="H285" i="2"/>
  <c r="G285" i="2"/>
  <c r="I284" i="2"/>
  <c r="H284" i="2"/>
  <c r="G284" i="2"/>
  <c r="I283" i="2"/>
  <c r="H283" i="2"/>
  <c r="G283" i="2"/>
  <c r="H281" i="2" l="1"/>
  <c r="G281" i="2"/>
  <c r="G292" i="2" s="1"/>
  <c r="I281" i="2"/>
  <c r="G16" i="1" l="1"/>
  <c r="G18" i="1" l="1"/>
  <c r="G17" i="1" s="1"/>
  <c r="F294" i="2" l="1"/>
  <c r="E294" i="2"/>
  <c r="D294" i="2"/>
  <c r="D285" i="2"/>
  <c r="E284" i="2"/>
  <c r="D284" i="2"/>
  <c r="E283" i="2"/>
  <c r="D283" i="2"/>
  <c r="F285" i="2" l="1"/>
  <c r="F284" i="2"/>
  <c r="F283" i="2"/>
  <c r="E285" i="2"/>
  <c r="F281" i="2" l="1"/>
  <c r="E281" i="2"/>
  <c r="D281" i="2"/>
  <c r="F266" i="2"/>
  <c r="E266" i="2"/>
  <c r="D266" i="2"/>
  <c r="F260" i="2"/>
  <c r="E260" i="2"/>
  <c r="D260" i="2"/>
  <c r="F245" i="2"/>
  <c r="E245" i="2"/>
  <c r="D245" i="2"/>
  <c r="G32" i="1"/>
  <c r="F239" i="2"/>
  <c r="F250" i="2" s="1"/>
  <c r="F32" i="1" s="1"/>
  <c r="E239" i="2"/>
  <c r="D239" i="2"/>
  <c r="F225" i="2"/>
  <c r="E225" i="2"/>
  <c r="D225" i="2"/>
  <c r="G31" i="1"/>
  <c r="F219" i="2"/>
  <c r="E219" i="2"/>
  <c r="D219" i="2"/>
  <c r="G28" i="1"/>
  <c r="G27" i="1" s="1"/>
  <c r="F183" i="2"/>
  <c r="E183" i="2"/>
  <c r="D183" i="2"/>
  <c r="D209" i="2" s="1"/>
  <c r="D28" i="1" s="1"/>
  <c r="D27" i="1" s="1"/>
  <c r="I25" i="1"/>
  <c r="I24" i="1" s="1"/>
  <c r="H25" i="1"/>
  <c r="H24" i="1" s="1"/>
  <c r="G25" i="1"/>
  <c r="G24" i="1" s="1"/>
  <c r="F136" i="2"/>
  <c r="F173" i="2" s="1"/>
  <c r="F25" i="1" s="1"/>
  <c r="F24" i="1" s="1"/>
  <c r="E136" i="2"/>
  <c r="E173" i="2" s="1"/>
  <c r="E25" i="1" s="1"/>
  <c r="E24" i="1" s="1"/>
  <c r="D136" i="2"/>
  <c r="D173" i="2" s="1"/>
  <c r="D25" i="1" s="1"/>
  <c r="D24" i="1" s="1"/>
  <c r="F120" i="2"/>
  <c r="E120" i="2"/>
  <c r="D120" i="2"/>
  <c r="I22" i="1"/>
  <c r="G22" i="1"/>
  <c r="F114" i="2"/>
  <c r="F125" i="2" s="1"/>
  <c r="F22" i="1" s="1"/>
  <c r="E114" i="2"/>
  <c r="E125" i="2" s="1"/>
  <c r="E22" i="1" s="1"/>
  <c r="D114" i="2"/>
  <c r="G21" i="1"/>
  <c r="F83" i="2"/>
  <c r="F105" i="2" s="1"/>
  <c r="E83" i="2"/>
  <c r="E105" i="2" s="1"/>
  <c r="D83" i="2"/>
  <c r="D105" i="2" s="1"/>
  <c r="F67" i="2"/>
  <c r="E67" i="2"/>
  <c r="D67" i="2"/>
  <c r="F61" i="2"/>
  <c r="E61" i="2"/>
  <c r="D61" i="2"/>
  <c r="F45" i="2"/>
  <c r="E45" i="2"/>
  <c r="D45" i="2"/>
  <c r="I52" i="2"/>
  <c r="H52" i="2"/>
  <c r="F39" i="2"/>
  <c r="E39" i="2"/>
  <c r="D39" i="2"/>
  <c r="F21" i="2"/>
  <c r="D21" i="2"/>
  <c r="G15" i="1"/>
  <c r="G14" i="1" s="1"/>
  <c r="F15" i="2"/>
  <c r="E15" i="2"/>
  <c r="D15" i="2"/>
  <c r="E209" i="2" l="1"/>
  <c r="E28" i="1" s="1"/>
  <c r="E27" i="1" s="1"/>
  <c r="D230" i="2"/>
  <c r="D31" i="1" s="1"/>
  <c r="E230" i="2"/>
  <c r="E31" i="1" s="1"/>
  <c r="E250" i="2"/>
  <c r="E32" i="1" s="1"/>
  <c r="D52" i="2"/>
  <c r="D16" i="1" s="1"/>
  <c r="D125" i="2"/>
  <c r="D22" i="1" s="1"/>
  <c r="D250" i="2"/>
  <c r="D32" i="1" s="1"/>
  <c r="D30" i="1" s="1"/>
  <c r="E21" i="1"/>
  <c r="E20" i="1" s="1"/>
  <c r="I18" i="1"/>
  <c r="I17" i="1" s="1"/>
  <c r="H21" i="1"/>
  <c r="H32" i="1"/>
  <c r="D21" i="1"/>
  <c r="F52" i="2"/>
  <c r="F16" i="1" s="1"/>
  <c r="H287" i="2"/>
  <c r="H292" i="2" s="1"/>
  <c r="F230" i="2"/>
  <c r="F31" i="1" s="1"/>
  <c r="F30" i="1" s="1"/>
  <c r="I31" i="1"/>
  <c r="F21" i="1"/>
  <c r="F20" i="1" s="1"/>
  <c r="F287" i="2"/>
  <c r="F292" i="2" s="1"/>
  <c r="I287" i="2"/>
  <c r="I292" i="2" s="1"/>
  <c r="I21" i="1"/>
  <c r="I20" i="1" s="1"/>
  <c r="E52" i="2"/>
  <c r="E16" i="1" s="1"/>
  <c r="F209" i="2"/>
  <c r="F28" i="1" s="1"/>
  <c r="F27" i="1" s="1"/>
  <c r="D74" i="2"/>
  <c r="D18" i="1" s="1"/>
  <c r="D17" i="1" s="1"/>
  <c r="F74" i="2"/>
  <c r="F18" i="1" s="1"/>
  <c r="F17" i="1" s="1"/>
  <c r="D29" i="2"/>
  <c r="E74" i="2"/>
  <c r="E18" i="1" s="1"/>
  <c r="E17" i="1" s="1"/>
  <c r="G20" i="1"/>
  <c r="D287" i="2"/>
  <c r="D292" i="2" s="1"/>
  <c r="E287" i="2"/>
  <c r="E292" i="2" s="1"/>
  <c r="F29" i="2"/>
  <c r="F15" i="1" s="1"/>
  <c r="H18" i="1"/>
  <c r="H17" i="1" s="1"/>
  <c r="D271" i="2"/>
  <c r="D34" i="1" s="1"/>
  <c r="F271" i="2"/>
  <c r="F34" i="1" s="1"/>
  <c r="I32" i="1"/>
  <c r="H31" i="1"/>
  <c r="I28" i="1"/>
  <c r="I27" i="1" s="1"/>
  <c r="H22" i="1"/>
  <c r="I16" i="1"/>
  <c r="I15" i="1"/>
  <c r="E271" i="2"/>
  <c r="E34" i="1" s="1"/>
  <c r="H28" i="1"/>
  <c r="H27" i="1" s="1"/>
  <c r="H16" i="1"/>
  <c r="H15" i="1"/>
  <c r="E29" i="2"/>
  <c r="E15" i="1" s="1"/>
  <c r="G34" i="1"/>
  <c r="I34" i="1"/>
  <c r="H34" i="1"/>
  <c r="G30" i="1"/>
  <c r="E30" i="1" l="1"/>
  <c r="D20" i="1"/>
  <c r="I30" i="1"/>
  <c r="E14" i="1"/>
  <c r="H20" i="1"/>
  <c r="H30" i="1"/>
  <c r="F14" i="1"/>
  <c r="F36" i="1" s="1"/>
  <c r="D15" i="1"/>
  <c r="D14" i="1" s="1"/>
  <c r="D36" i="1" s="1"/>
  <c r="G36" i="1"/>
  <c r="H14" i="1"/>
  <c r="I14" i="1"/>
  <c r="E36" i="1" l="1"/>
  <c r="I36" i="1"/>
  <c r="H36" i="1"/>
</calcChain>
</file>

<file path=xl/sharedStrings.xml><?xml version="1.0" encoding="utf-8"?>
<sst xmlns="http://schemas.openxmlformats.org/spreadsheetml/2006/main" count="333" uniqueCount="154">
  <si>
    <t>Бюджетна програма „Администрация“</t>
  </si>
  <si>
    <t>Общо разходи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</si>
  <si>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</si>
  <si>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</si>
  <si>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</si>
  <si>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</si>
  <si>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</si>
  <si>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</si>
  <si>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</si>
  <si>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..............................</t>
  </si>
  <si>
    <t>Общо разходи по бюджета (I+II)</t>
  </si>
  <si>
    <t>Численост на щатния персонал</t>
  </si>
  <si>
    <t>Класификационен код*</t>
  </si>
  <si>
    <t xml:space="preserve">Наименование на областта на политика / бюджетната програма </t>
  </si>
  <si>
    <t>Бюджетна програма  "Осигуряване на подходящи условия на труд"</t>
  </si>
  <si>
    <t>Лихви по външни заеми</t>
  </si>
  <si>
    <t>1500.01.00</t>
  </si>
  <si>
    <t>1500.01.01</t>
  </si>
  <si>
    <t>1500.02.01</t>
  </si>
  <si>
    <t>1500.03.00</t>
  </si>
  <si>
    <t>1500.02.00</t>
  </si>
  <si>
    <t>1500.03.01</t>
  </si>
  <si>
    <t>1500.03.02</t>
  </si>
  <si>
    <t>1500.04.00</t>
  </si>
  <si>
    <t>1500.04.01</t>
  </si>
  <si>
    <t>1500.05.01</t>
  </si>
  <si>
    <t>1500.06.00</t>
  </si>
  <si>
    <t>1500.06.01</t>
  </si>
  <si>
    <t>1500.06.02</t>
  </si>
  <si>
    <t>1500.07.00</t>
  </si>
  <si>
    <t xml:space="preserve"> </t>
  </si>
  <si>
    <t>Общо разходи по бюджетните програми на МТСП</t>
  </si>
  <si>
    <t xml:space="preserve">Национална телефонна линия за деца - 116111 </t>
  </si>
  <si>
    <t>План за социална икономика, други инициативи, проекти и програми</t>
  </si>
  <si>
    <t xml:space="preserve">Еднократна помощ за отглеждане на близнаци </t>
  </si>
  <si>
    <t xml:space="preserve">Еднократна помощ при бременност </t>
  </si>
  <si>
    <t xml:space="preserve">Еднократна помощ при осиновяване на дете </t>
  </si>
  <si>
    <t>Споразумение с МОЦ на МОТ</t>
  </si>
  <si>
    <t>Разходи по бюджетните програми</t>
  </si>
  <si>
    <t>II. Администрирани разходни параграфи по бюджета</t>
  </si>
  <si>
    <t xml:space="preserve">Месечни помощи по Закона за социалното подпомагане </t>
  </si>
  <si>
    <t xml:space="preserve">Еднократни помощи по Закона за социалното подпомагане </t>
  </si>
  <si>
    <t xml:space="preserve">Целеви помощи за наеми по Закона за социалното подпомагане </t>
  </si>
  <si>
    <t xml:space="preserve">Други помощи по Закона за социалното подпомагане </t>
  </si>
  <si>
    <t>1500.05.00</t>
  </si>
  <si>
    <t xml:space="preserve">Еднократна помощ за отглеждане на дете от майка (осиновителка) студентка, учаща в редовна форма на обучение </t>
  </si>
  <si>
    <t>Месечни помощи за отглеждане на дете до навършване на една година</t>
  </si>
  <si>
    <t>Проекти и програми за подобряване условията на труд  по КСО</t>
  </si>
  <si>
    <t>Диагностика на професионалните болести по КСО</t>
  </si>
  <si>
    <t>Приемни семейства по Закона за закрила на детето</t>
  </si>
  <si>
    <t>от тях:</t>
  </si>
  <si>
    <t>Финансова подкрепа за хора с трайни увреждания</t>
  </si>
  <si>
    <t>Месечни помощи за дете без право на наследствена пенсия от починал родител</t>
  </si>
  <si>
    <t>Целеви социални програми и проекти в областта на социалното включване и социалната подкрепа</t>
  </si>
  <si>
    <t>Целеви помощи за отопление - Наредба №07-5/2008 г. на министъра на труда и социалната политика за условията и реда за отпускане на целева помощ за отопление</t>
  </si>
  <si>
    <t xml:space="preserve">Целеви средства за лекарства, дентална помощ и еднократна помощ при смърт на военнопострадалите и военноинвалидите по Закона за ветераните от войните на Република България и Закона за военноинвалидите и военнопострадалите </t>
  </si>
  <si>
    <t>Национална програма за достъпна жилищна среда и лична мобилност (чл. 56, ал. 1 от ЗХУ)</t>
  </si>
  <si>
    <t>Механизъм лична помощ</t>
  </si>
  <si>
    <t>Субсидии за национално представитeлните организации на и за хората с увреждания, в т. ч.:</t>
  </si>
  <si>
    <t>Сдружение „Съюз на инвалидите в България“</t>
  </si>
  <si>
    <t>Сдружение „Съюз на военноинвалидите и военнопострадалите“</t>
  </si>
  <si>
    <t>Сдружение „Съюз на слепите в България“</t>
  </si>
  <si>
    <t>Сдружение „Българска асоциация за лица с интелектуални затруднения“</t>
  </si>
  <si>
    <t>Кооперативен съюз „Национален съюз на трудовопроизводителните кооперации“</t>
  </si>
  <si>
    <t>Сдружение „Асоциация на родителите на деца с увреден слух“</t>
  </si>
  <si>
    <t>Сдружение „Съюз на глухите в България“</t>
  </si>
  <si>
    <t>Сдружение „Българска асоциация „Диабет“</t>
  </si>
  <si>
    <t>Сдружение „Асоциация на родителите на деца с нарушено зрение“</t>
  </si>
  <si>
    <t>Сдружение „Национална асоциация на сляпо-глухите в България“</t>
  </si>
  <si>
    <t>Национално сдружение на работодателите на хората с увреждания</t>
  </si>
  <si>
    <t>Сдружение „Център за психологически изследвания“</t>
  </si>
  <si>
    <t>Сдружение „Българска асоциация за невромускулни заболявания“</t>
  </si>
  <si>
    <t>Сдружение „Национална организация „Малки български хора“</t>
  </si>
  <si>
    <t>Сдружение „Асоциация на родители на деца с епилепсия“</t>
  </si>
  <si>
    <t>Сдружение „Национален център за рехабилитация на слепи“</t>
  </si>
  <si>
    <t>Сдружение „Българска асоциация за рекреация, интеграция и спорт“</t>
  </si>
  <si>
    <t>Сдружение „Национален алианс за социална отговорност“</t>
  </si>
  <si>
    <t>Кооперация „Национална потребителна кооперация на слепите в България“</t>
  </si>
  <si>
    <t>Сдружение „Българска асоциация за рекреация и туризъм“</t>
  </si>
  <si>
    <t>Сдружение „Национална асоциация на хората с придобити увреждания“</t>
  </si>
  <si>
    <t>Съвет на децата и командировки по проверки в страната (планови и по сигнал)</t>
  </si>
  <si>
    <t>Помощи по Закона за закрила на детето</t>
  </si>
  <si>
    <t>Еднократна помощ при раждане на дете</t>
  </si>
  <si>
    <t xml:space="preserve">Еднократна помощ за безплатно пътуване веднъж в годината с железопътния и автобусния транспорт в страната за многодетни майки </t>
  </si>
  <si>
    <t xml:space="preserve">Месечни помощи за отглеждане на дете до завършване на средно образование, но не повече от 20-годишна възраст </t>
  </si>
  <si>
    <t xml:space="preserve">Месечни помощи за отглеждане на дете с трайно увреждане </t>
  </si>
  <si>
    <t xml:space="preserve">Националната програма за реформи в областта на минималната заплата и неравенствата в доходите </t>
  </si>
  <si>
    <t>Бюджетна програма „Активна политика на пазара на труда”</t>
  </si>
  <si>
    <t>1500.01.02</t>
  </si>
  <si>
    <t>Бюджетна програма  „Свободно движение на работници и трудова  миграция”</t>
  </si>
  <si>
    <t>Политика в областта на пазара на труда, свободното движение на работници и трудовата миграция</t>
  </si>
  <si>
    <t>Политика в областта на трудовите отношения</t>
  </si>
  <si>
    <t xml:space="preserve">Политика в областта на социалното подпомагане и равнопоставеността на жените и мъжете </t>
  </si>
  <si>
    <t>Бюджетна програма „Социални помощи“</t>
  </si>
  <si>
    <t>Бюджетна програма „Равнопоставеност на жените и мъжете“</t>
  </si>
  <si>
    <t>Политика в областта на хората с увреждания</t>
  </si>
  <si>
    <t>Бюджетна програма „Подкрепа на и за хората с увреждания“</t>
  </si>
  <si>
    <t>Политика в областта на социалното включване</t>
  </si>
  <si>
    <t>Бюджетна програма „Подкрепа за децата и семействата“</t>
  </si>
  <si>
    <t>Политика в областта на жизненото равнище, демографското развитие и социалните инвестиции</t>
  </si>
  <si>
    <t>Бюджетна програма „Насърчаване, координация и мониторинг на демографското развитие, жизненото равнище и доходите от труд“</t>
  </si>
  <si>
    <t>Отчет на ведомствените и администрираните разходи по бюджетни програми</t>
  </si>
  <si>
    <t>на Министерство на труда и социалната политика</t>
  </si>
  <si>
    <t>1500.01.01  Бюджетна програма „Активна политика на пазара на труда”</t>
  </si>
  <si>
    <t>1500.01.02  Бюджетна програма  „Свободно движение на работници и трудова  миграция”</t>
  </si>
  <si>
    <t>1500.02.01  Бюджетна програма „Осигуряване на подходящи условия на труд”</t>
  </si>
  <si>
    <t>1500.03.01  Бюджетна програма  „Социални помощи”</t>
  </si>
  <si>
    <t>1500.03.02  Бюджетна програма „Равнопоставеност на жените и мъжете”</t>
  </si>
  <si>
    <t>1500.04.01  Бюджетна програма  „Подкрепа на и за хората с увреждания”</t>
  </si>
  <si>
    <t xml:space="preserve">1500.05.01  Бюджетна програма  „Подкрепа за децата и семействата” </t>
  </si>
  <si>
    <t>1500.06.01  Бюджетна програма  „Насърчаване, координация и мониторинг на демографското развитие, жизненото равнище и доходите от труд“</t>
  </si>
  <si>
    <t>1500.06.02  Бюджетна програма  „Насърчаване, развитие и мониторинг на социалната икономика и корпоративната социална отговорност“</t>
  </si>
  <si>
    <t>1500.07.00  Бюджетна програма  „Администрация“</t>
  </si>
  <si>
    <t>Бюджетна програма „Насърчаване, развитие и мониторинг на социалната икономика и корпоративната социална отговорност“</t>
  </si>
  <si>
    <t xml:space="preserve">Помощи за диагностика и лечение - ПМС №17 от 2007 г. </t>
  </si>
  <si>
    <t>Финансова подкрепа под формата на целеви помощи за хора с трайни увреждания</t>
  </si>
  <si>
    <t xml:space="preserve">Еднократна помощ за ученици, записани в осми клас </t>
  </si>
  <si>
    <t>Национална програма "Старт в кариерата"</t>
  </si>
  <si>
    <t xml:space="preserve">Пилотен проект „Европейска гаранция за детето“, финансиран от УНИЦЕФ
</t>
  </si>
  <si>
    <t>Разходи за квалификация и програми за безработни съгласно Националния план за действие по заетостта</t>
  </si>
  <si>
    <t>Субсидии и други текущи трансфери за нефинансови предприятия по Закона за хората с увреждания</t>
  </si>
  <si>
    <t>Субсидия за рехабилитация и интеграция на хората с увреждания (чл. 10, ал. 3, т. 8 от ЗХУ)</t>
  </si>
  <si>
    <t>Целева помощ за безвъзмездна преводаческа услуга по Закона за българския жестов език</t>
  </si>
  <si>
    <t>План за изпълнение на Националната стратегия за активен живот на възрастните хора в България 2019-2030 г.</t>
  </si>
  <si>
    <t xml:space="preserve">Разходи за дейности в подкрепа на заети лица, работодатели, родители и субсидирана заетост за безработни лица в условия на пандемията COVID-19 (възстановен разход от сметка за чужди средства по проект „Запази ме +“ по ПМС №422/2021 г.)
</t>
  </si>
  <si>
    <t>Допълнителни средства към целевата помощ за отоплителен сезон 2022-2023 г.</t>
  </si>
  <si>
    <t xml:space="preserve">Еднократна финансова подкрепа за отопление за компенсиране на увеличените цени на енергоизточниците </t>
  </si>
  <si>
    <t>Еднократна финансова помощ за отопление</t>
  </si>
  <si>
    <t>Закон 2023 г.</t>
  </si>
  <si>
    <t>Уточнен план       2023 г.</t>
  </si>
  <si>
    <t>Отчет                                   към                             31 март 2023 г.</t>
  </si>
  <si>
    <t>Отчет                                   към                             30 юни 2023 г.</t>
  </si>
  <si>
    <t>Отчет                                   към                             30 септември 2023 г.</t>
  </si>
  <si>
    <t>Отчет                                   към                             31 декември 2023 г.</t>
  </si>
  <si>
    <t xml:space="preserve">Проект „Иновативни модели за грижи в общността за хора с хронични заболявания и трайни увреждания“ (БЧК, МЗ, МТСП) </t>
  </si>
  <si>
    <t>Еднократна помощ по чл. 10а от Закона за семейни помощи за деца</t>
  </si>
  <si>
    <t>Целева помощ за безработен член на семейството, получаващ месечна помощ по чл. 9, започнал работа (чл. 11а от ППЗСП)</t>
  </si>
  <si>
    <t>* Класификационен код съгласно Решение № 780 на Министерския съвет от 2023 г.</t>
  </si>
  <si>
    <t xml:space="preserve">Отчет за изпълнението на бюджета с тримесечна информация за разходите по бюджетни програми по бюджета                                                                                      на Министерството на труда и социалната политика към 31.03.2024 г. </t>
  </si>
  <si>
    <t>Отчет на разходите по области на политики и бюджетни програми към 31.03.2024 г.</t>
  </si>
  <si>
    <t>към 31.03.2024 г.</t>
  </si>
  <si>
    <t>Закон 2024 г.</t>
  </si>
  <si>
    <t>Уточнен план       2024 г.</t>
  </si>
  <si>
    <t>Отчет                                   към                             31 март 2024 г.</t>
  </si>
  <si>
    <t>Отчет                                   към                             30 юни 2024 г.</t>
  </si>
  <si>
    <t>Отчет                                   към                             30 септември 2024 г.</t>
  </si>
  <si>
    <t>Отчет                                   към                             31 декември 2024 г.</t>
  </si>
  <si>
    <t>План за изпълнение на Стратегията за корпоративна социална отговорност 2024-2026 г.</t>
  </si>
  <si>
    <t>Месечна целева помощ за младежи от 18 и 21-годишна възраст, напуснали за първи път услуга за резидентна грижа (чл. 16в от ППЗСП)</t>
  </si>
  <si>
    <t xml:space="preserve">* Забележка: В отчета на администрираните разходи не са включени предоставените трансфери от Агенция по заетостта по програмите за временна заетост от НПДЗ в размер на 2 989 156 лв. към 31.03.2024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</si>
  <si>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Министерство на отбраната за помощи за диагностика и лечение  в размер на 13 044 лв. към 31.03.2024 г.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</si>
  <si>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Механизъм лична помощ в размер на 228 781 022 лв. към 31.03.2024 г.;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по проекти по Закона за хората с увреждания от Агенция за хората с увреждания в размер на 110 941 лв. към 31.03.2024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</si>
  <si>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Приемни семейства по Закона за закрила на детето в размер на 8 037 271 лв. към 31.03.2024 г.   </t>
  </si>
  <si>
    <t>Забележка: В отчета на администрираните разходи не са включени предоставените трансфери от МТСП и ВРБ по НПДЗ, ЗСП, ЗЛП, ЗХУ и други в общ размер на 239 931 434 лв. към 31.03.2024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</si>
</sst>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DFFF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90">
    <xf numFmtId="0" fontId="0" fillId="0" borderId="0" xfId="0"/>
    <xf numFmtId="0" fontId="5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" fillId="0" borderId="6" xfId="0" applyNumberFormat="1" applyFont="1" applyBorder="1" applyAlignment="1">
      <alignment horizontal="right" vertical="center" wrapText="1"/>
    </xf>
    <xf numFmtId="3" fontId="7" fillId="0" borderId="0" xfId="0" applyNumberFormat="1" applyFont="1"/>
    <xf numFmtId="3" fontId="1" fillId="0" borderId="3" xfId="0" applyNumberFormat="1" applyFont="1" applyBorder="1" applyAlignment="1">
      <alignment horizontal="left" vertical="center" wrapText="1" inden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wrapText="1" indent="1"/>
    </xf>
    <xf numFmtId="0" fontId="4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0" fillId="0" borderId="5" xfId="0" applyBorder="1"/>
    <xf numFmtId="3" fontId="1" fillId="0" borderId="4" xfId="0" applyNumberFormat="1" applyFont="1" applyBorder="1" applyAlignment="1">
      <alignment horizontal="right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3" fontId="12" fillId="0" borderId="6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 inden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 inden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 indent="1"/>
    </xf>
    <xf numFmtId="3" fontId="1" fillId="0" borderId="3" xfId="0" applyNumberFormat="1" applyFont="1" applyBorder="1" applyAlignment="1">
      <alignment horizontal="left" vertical="top" wrapText="1" inden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FFF3"/>
      <color rgb="FFFFFF66"/>
      <color rgb="FFFF0066"/>
      <color rgb="FF00CC99"/>
      <color rgb="FFFF00FF"/>
      <color rgb="FFFF3300"/>
      <color rgb="FF9933FF"/>
      <color rgb="FFFF0000"/>
      <color rgb="FF006600"/>
      <color rgb="FFF1F1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B1:K38"/>
  <sheetViews>
    <sheetView topLeftCell="B3" zoomScale="115" zoomScaleNormal="115" workbookViewId="0">
      <selection activeCell="N30" sqref="N30"/>
    </sheetView>
  </sheetViews>
  <sheetFormatPr defaultRowHeight="15.75" x14ac:dyDescent="0.25"/>
  <cols>
    <col min="1" max="1" width="3.75" customWidth="1"/>
    <col min="2" max="2" width="9.5" customWidth="1"/>
    <col min="3" max="3" width="40.25" customWidth="1"/>
    <col min="4" max="5" width="13.5" customWidth="1"/>
    <col min="6" max="6" width="14.125" customWidth="1"/>
    <col min="7" max="8" width="13.875" customWidth="1"/>
    <col min="9" max="9" width="13.25" customWidth="1"/>
    <col min="10" max="10" width="10.625" customWidth="1"/>
  </cols>
  <sheetData>
    <row r="1" spans="2:11" hidden="1" x14ac:dyDescent="0.25"/>
    <row r="2" spans="2:11" hidden="1" x14ac:dyDescent="0.25"/>
    <row r="3" spans="2:11" ht="7.5" customHeight="1" x14ac:dyDescent="0.25"/>
    <row r="4" spans="2:11" ht="33" customHeight="1" x14ac:dyDescent="0.25">
      <c r="B4" s="61" t="s">
        <v>138</v>
      </c>
      <c r="C4" s="61"/>
      <c r="D4" s="61"/>
      <c r="E4" s="61"/>
      <c r="F4" s="61"/>
      <c r="G4" s="61"/>
      <c r="H4" s="61"/>
      <c r="I4" s="61"/>
    </row>
    <row r="5" spans="2:11" hidden="1" x14ac:dyDescent="0.25">
      <c r="B5" s="62"/>
      <c r="C5" s="62"/>
      <c r="D5" s="62"/>
      <c r="E5" s="62"/>
      <c r="F5" s="62"/>
      <c r="G5" s="62"/>
      <c r="H5" s="62"/>
      <c r="I5" s="62"/>
    </row>
    <row r="6" spans="2:11" ht="11.25" customHeight="1" x14ac:dyDescent="0.25">
      <c r="B6" s="13"/>
    </row>
    <row r="7" spans="2:11" hidden="1" x14ac:dyDescent="0.25">
      <c r="B7" s="13"/>
    </row>
    <row r="8" spans="2:11" x14ac:dyDescent="0.25">
      <c r="B8" s="62" t="s">
        <v>139</v>
      </c>
      <c r="C8" s="62"/>
      <c r="D8" s="62"/>
      <c r="E8" s="62"/>
      <c r="F8" s="62"/>
      <c r="G8" s="62"/>
      <c r="H8" s="62"/>
      <c r="I8" s="62"/>
    </row>
    <row r="9" spans="2:11" ht="11.25" customHeight="1" x14ac:dyDescent="0.25">
      <c r="B9" s="62"/>
      <c r="C9" s="62"/>
      <c r="D9" s="62"/>
      <c r="E9" s="62"/>
      <c r="F9" s="62"/>
      <c r="G9" s="62"/>
      <c r="H9" s="62"/>
      <c r="I9" s="62"/>
    </row>
    <row r="10" spans="2:11" ht="13.5" customHeight="1" thickBot="1" x14ac:dyDescent="0.3">
      <c r="B10" s="69" t="s">
        <v>3</v>
      </c>
      <c r="C10" s="69"/>
      <c r="D10" s="69"/>
      <c r="E10" s="69"/>
      <c r="F10" s="69"/>
      <c r="G10" s="69"/>
      <c r="H10" s="69"/>
      <c r="I10" s="69"/>
    </row>
    <row r="11" spans="2:11" ht="15.75" customHeight="1" x14ac:dyDescent="0.25">
      <c r="B11" s="66" t="s">
        <v>12</v>
      </c>
      <c r="C11" s="63" t="s">
        <v>13</v>
      </c>
      <c r="D11" s="63" t="s">
        <v>128</v>
      </c>
      <c r="E11" s="63" t="s">
        <v>129</v>
      </c>
      <c r="F11" s="63" t="s">
        <v>130</v>
      </c>
      <c r="G11" s="63" t="s">
        <v>131</v>
      </c>
      <c r="H11" s="63" t="s">
        <v>132</v>
      </c>
      <c r="I11" s="63" t="s">
        <v>133</v>
      </c>
    </row>
    <row r="12" spans="2:11" x14ac:dyDescent="0.25">
      <c r="B12" s="67"/>
      <c r="C12" s="64"/>
      <c r="D12" s="64"/>
      <c r="E12" s="64"/>
      <c r="F12" s="64"/>
      <c r="G12" s="64"/>
      <c r="H12" s="64"/>
      <c r="I12" s="64"/>
    </row>
    <row r="13" spans="2:11" ht="24" customHeight="1" thickBot="1" x14ac:dyDescent="0.3">
      <c r="B13" s="68"/>
      <c r="C13" s="65"/>
      <c r="D13" s="65"/>
      <c r="E13" s="65"/>
      <c r="F13" s="65"/>
      <c r="G13" s="65"/>
      <c r="H13" s="65"/>
      <c r="I13" s="65"/>
    </row>
    <row r="14" spans="2:11" ht="26.25" thickBot="1" x14ac:dyDescent="0.3">
      <c r="B14" s="30" t="s">
        <v>16</v>
      </c>
      <c r="C14" s="26" t="s">
        <v>90</v>
      </c>
      <c r="D14" s="36">
        <f>SUM(D15:D16)</f>
        <v>154845300</v>
      </c>
      <c r="E14" s="36">
        <f t="shared" ref="E14:I14" si="0">SUM(E15:E16)</f>
        <v>154845300</v>
      </c>
      <c r="F14" s="36">
        <f t="shared" si="0"/>
        <v>24794915</v>
      </c>
      <c r="G14" s="36">
        <f t="shared" si="0"/>
        <v>0</v>
      </c>
      <c r="H14" s="36">
        <f t="shared" si="0"/>
        <v>0</v>
      </c>
      <c r="I14" s="36">
        <f t="shared" si="0"/>
        <v>0</v>
      </c>
      <c r="J14" s="17"/>
    </row>
    <row r="15" spans="2:11" ht="32.25" customHeight="1" thickBot="1" x14ac:dyDescent="0.3">
      <c r="B15" s="30" t="s">
        <v>17</v>
      </c>
      <c r="C15" s="25" t="s">
        <v>87</v>
      </c>
      <c r="D15" s="37">
        <f>Прогр.!D29</f>
        <v>154493900</v>
      </c>
      <c r="E15" s="37">
        <f>Прогр.!E29</f>
        <v>154493900</v>
      </c>
      <c r="F15" s="37">
        <f>Прогр.!F29</f>
        <v>24717838</v>
      </c>
      <c r="G15" s="37">
        <f>Прогр.!G29</f>
        <v>0</v>
      </c>
      <c r="H15" s="37">
        <f>Прогр.!H29</f>
        <v>0</v>
      </c>
      <c r="I15" s="37">
        <f>Прогр.!I29</f>
        <v>0</v>
      </c>
      <c r="J15" s="17"/>
      <c r="K15" s="47"/>
    </row>
    <row r="16" spans="2:11" ht="31.5" customHeight="1" thickBot="1" x14ac:dyDescent="0.3">
      <c r="B16" s="30" t="s">
        <v>88</v>
      </c>
      <c r="C16" s="25" t="s">
        <v>89</v>
      </c>
      <c r="D16" s="37">
        <f>Прогр.!D52</f>
        <v>351400</v>
      </c>
      <c r="E16" s="37">
        <f>Прогр.!E52</f>
        <v>351400</v>
      </c>
      <c r="F16" s="37">
        <f>Прогр.!F52</f>
        <v>77077</v>
      </c>
      <c r="G16" s="37">
        <f>Прогр.!G52</f>
        <v>0</v>
      </c>
      <c r="H16" s="37">
        <f>Прогр.!H52</f>
        <v>0</v>
      </c>
      <c r="I16" s="37">
        <f>Прогр.!I52</f>
        <v>0</v>
      </c>
      <c r="J16" s="17"/>
    </row>
    <row r="17" spans="2:10" ht="16.5" thickBot="1" x14ac:dyDescent="0.3">
      <c r="B17" s="30" t="s">
        <v>20</v>
      </c>
      <c r="C17" s="15" t="s">
        <v>91</v>
      </c>
      <c r="D17" s="36">
        <f>D18</f>
        <v>32116400</v>
      </c>
      <c r="E17" s="36">
        <f t="shared" ref="E17:I17" si="1">E18</f>
        <v>32116400</v>
      </c>
      <c r="F17" s="36">
        <f t="shared" si="1"/>
        <v>6707366</v>
      </c>
      <c r="G17" s="36">
        <f t="shared" si="1"/>
        <v>0</v>
      </c>
      <c r="H17" s="36">
        <f t="shared" si="1"/>
        <v>0</v>
      </c>
      <c r="I17" s="36">
        <f t="shared" si="1"/>
        <v>0</v>
      </c>
      <c r="J17" s="17"/>
    </row>
    <row r="18" spans="2:10" ht="31.5" customHeight="1" thickBot="1" x14ac:dyDescent="0.3">
      <c r="B18" s="56" t="s">
        <v>18</v>
      </c>
      <c r="C18" s="25" t="s">
        <v>14</v>
      </c>
      <c r="D18" s="37">
        <f>Прогр.!D74</f>
        <v>32116400</v>
      </c>
      <c r="E18" s="37">
        <f>Прогр.!E74</f>
        <v>32116400</v>
      </c>
      <c r="F18" s="37">
        <f>Прогр.!F74</f>
        <v>6707366</v>
      </c>
      <c r="G18" s="37">
        <f>Прогр.!G74</f>
        <v>0</v>
      </c>
      <c r="H18" s="37">
        <f>Прогр.!H74</f>
        <v>0</v>
      </c>
      <c r="I18" s="37">
        <f>Прогр.!I74</f>
        <v>0</v>
      </c>
      <c r="J18" s="17"/>
    </row>
    <row r="19" spans="2:10" ht="16.5" hidden="1" thickBot="1" x14ac:dyDescent="0.3">
      <c r="B19" s="30"/>
      <c r="C19" s="27"/>
      <c r="D19" s="37"/>
      <c r="E19" s="37"/>
      <c r="F19" s="37"/>
      <c r="G19" s="37"/>
      <c r="H19" s="37"/>
      <c r="I19" s="37"/>
      <c r="J19" s="17"/>
    </row>
    <row r="20" spans="2:10" ht="26.25" thickBot="1" x14ac:dyDescent="0.3">
      <c r="B20" s="30" t="s">
        <v>19</v>
      </c>
      <c r="C20" s="15" t="s">
        <v>92</v>
      </c>
      <c r="D20" s="36">
        <f>SUM(D21:D22)</f>
        <v>398755600</v>
      </c>
      <c r="E20" s="36">
        <f t="shared" ref="E20:I20" si="2">SUM(E21:E22)</f>
        <v>398751840</v>
      </c>
      <c r="F20" s="36">
        <f t="shared" si="2"/>
        <v>40935223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17"/>
    </row>
    <row r="21" spans="2:10" ht="18" customHeight="1" thickBot="1" x14ac:dyDescent="0.3">
      <c r="B21" s="31" t="s">
        <v>21</v>
      </c>
      <c r="C21" s="25" t="s">
        <v>93</v>
      </c>
      <c r="D21" s="37">
        <f>Прогр.!D105</f>
        <v>398580000</v>
      </c>
      <c r="E21" s="37">
        <f>Прогр.!E105</f>
        <v>398576240</v>
      </c>
      <c r="F21" s="37">
        <f>Прогр.!F105</f>
        <v>40879177</v>
      </c>
      <c r="G21" s="37">
        <f>Прогр.!G105</f>
        <v>0</v>
      </c>
      <c r="H21" s="37">
        <f>Прогр.!H105</f>
        <v>0</v>
      </c>
      <c r="I21" s="37">
        <f>Прогр.!I105</f>
        <v>0</v>
      </c>
      <c r="J21" s="17"/>
    </row>
    <row r="22" spans="2:10" ht="30.75" customHeight="1" thickBot="1" x14ac:dyDescent="0.3">
      <c r="B22" s="56" t="s">
        <v>22</v>
      </c>
      <c r="C22" s="25" t="s">
        <v>94</v>
      </c>
      <c r="D22" s="37">
        <f>Прогр.!D125</f>
        <v>175600</v>
      </c>
      <c r="E22" s="37">
        <f>Прогр.!E125</f>
        <v>175600</v>
      </c>
      <c r="F22" s="37">
        <f>Прогр.!F125</f>
        <v>56046</v>
      </c>
      <c r="G22" s="37">
        <f>Прогр.!G125</f>
        <v>0</v>
      </c>
      <c r="H22" s="37">
        <f>Прогр.!H125</f>
        <v>0</v>
      </c>
      <c r="I22" s="37">
        <f>Прогр.!I125</f>
        <v>0</v>
      </c>
      <c r="J22" s="17"/>
    </row>
    <row r="23" spans="2:10" ht="21" hidden="1" customHeight="1" thickBot="1" x14ac:dyDescent="0.3">
      <c r="B23" s="30"/>
      <c r="C23" s="28"/>
      <c r="D23" s="38"/>
      <c r="E23" s="39"/>
      <c r="F23" s="39"/>
      <c r="G23" s="39"/>
      <c r="H23" s="39"/>
      <c r="I23" s="39"/>
      <c r="J23" s="17"/>
    </row>
    <row r="24" spans="2:10" ht="16.5" thickBot="1" x14ac:dyDescent="0.3">
      <c r="B24" s="30" t="s">
        <v>23</v>
      </c>
      <c r="C24" s="26" t="s">
        <v>95</v>
      </c>
      <c r="D24" s="40">
        <f t="shared" ref="D24:I24" si="3">SUM(D25)</f>
        <v>1494897600</v>
      </c>
      <c r="E24" s="40">
        <f t="shared" si="3"/>
        <v>1494887621</v>
      </c>
      <c r="F24" s="40">
        <f t="shared" si="3"/>
        <v>175973161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17"/>
    </row>
    <row r="25" spans="2:10" ht="30" customHeight="1" thickBot="1" x14ac:dyDescent="0.3">
      <c r="B25" s="56" t="s">
        <v>24</v>
      </c>
      <c r="C25" s="25" t="s">
        <v>96</v>
      </c>
      <c r="D25" s="37">
        <f>Прогр.!D173</f>
        <v>1494897600</v>
      </c>
      <c r="E25" s="37">
        <f>Прогр.!E173</f>
        <v>1494887621</v>
      </c>
      <c r="F25" s="37">
        <f>Прогр.!F173</f>
        <v>175973161</v>
      </c>
      <c r="G25" s="37">
        <f>Прогр.!G173</f>
        <v>0</v>
      </c>
      <c r="H25" s="37">
        <f>Прогр.!H173</f>
        <v>0</v>
      </c>
      <c r="I25" s="37">
        <f>Прогр.!I173</f>
        <v>0</v>
      </c>
      <c r="J25" s="17"/>
    </row>
    <row r="26" spans="2:10" ht="16.5" hidden="1" thickBot="1" x14ac:dyDescent="0.3">
      <c r="B26" s="30"/>
      <c r="C26" s="27"/>
      <c r="D26" s="37"/>
      <c r="E26" s="37"/>
      <c r="F26" s="37"/>
      <c r="G26" s="37"/>
      <c r="H26" s="37"/>
      <c r="I26" s="37"/>
      <c r="J26" s="17"/>
    </row>
    <row r="27" spans="2:10" ht="16.5" thickBot="1" x14ac:dyDescent="0.3">
      <c r="B27" s="31" t="s">
        <v>44</v>
      </c>
      <c r="C27" s="15" t="s">
        <v>97</v>
      </c>
      <c r="D27" s="36">
        <f>D28</f>
        <v>767504800</v>
      </c>
      <c r="E27" s="36">
        <f t="shared" ref="E27:I27" si="4">E28</f>
        <v>767504800</v>
      </c>
      <c r="F27" s="36">
        <f t="shared" si="4"/>
        <v>197201214</v>
      </c>
      <c r="G27" s="36">
        <f t="shared" si="4"/>
        <v>0</v>
      </c>
      <c r="H27" s="36">
        <f t="shared" si="4"/>
        <v>0</v>
      </c>
      <c r="I27" s="36">
        <f t="shared" si="4"/>
        <v>0</v>
      </c>
      <c r="J27" s="17"/>
    </row>
    <row r="28" spans="2:10" ht="30.75" thickBot="1" x14ac:dyDescent="0.3">
      <c r="B28" s="56" t="s">
        <v>25</v>
      </c>
      <c r="C28" s="25" t="s">
        <v>98</v>
      </c>
      <c r="D28" s="37">
        <f>Прогр.!D209</f>
        <v>767504800</v>
      </c>
      <c r="E28" s="37">
        <f>Прогр.!E209</f>
        <v>767504800</v>
      </c>
      <c r="F28" s="37">
        <f>Прогр.!F209</f>
        <v>197201214</v>
      </c>
      <c r="G28" s="37">
        <f>Прогр.!G209</f>
        <v>0</v>
      </c>
      <c r="H28" s="37">
        <f>Прогр.!H209</f>
        <v>0</v>
      </c>
      <c r="I28" s="37">
        <f>Прогр.!I209</f>
        <v>0</v>
      </c>
      <c r="J28" s="17"/>
    </row>
    <row r="29" spans="2:10" ht="16.5" hidden="1" thickBot="1" x14ac:dyDescent="0.3">
      <c r="B29" s="30"/>
      <c r="C29" s="27"/>
      <c r="D29" s="37"/>
      <c r="E29" s="37"/>
      <c r="F29" s="37"/>
      <c r="G29" s="37"/>
      <c r="H29" s="37"/>
      <c r="I29" s="37"/>
      <c r="J29" s="17"/>
    </row>
    <row r="30" spans="2:10" ht="26.25" thickBot="1" x14ac:dyDescent="0.3">
      <c r="B30" s="56" t="s">
        <v>26</v>
      </c>
      <c r="C30" s="26" t="s">
        <v>99</v>
      </c>
      <c r="D30" s="36">
        <f t="shared" ref="D30:I30" si="5">SUM(D31:D32)</f>
        <v>1225600</v>
      </c>
      <c r="E30" s="36">
        <f t="shared" si="5"/>
        <v>1225600</v>
      </c>
      <c r="F30" s="36">
        <f t="shared" si="5"/>
        <v>199273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17"/>
    </row>
    <row r="31" spans="2:10" ht="46.5" customHeight="1" thickBot="1" x14ac:dyDescent="0.3">
      <c r="B31" s="56" t="s">
        <v>27</v>
      </c>
      <c r="C31" s="25" t="s">
        <v>100</v>
      </c>
      <c r="D31" s="37">
        <f>Прогр.!D230</f>
        <v>554300</v>
      </c>
      <c r="E31" s="37">
        <f>Прогр.!E230</f>
        <v>554300</v>
      </c>
      <c r="F31" s="37">
        <f>Прогр.!F230</f>
        <v>90238</v>
      </c>
      <c r="G31" s="37">
        <f>Прогр.!G230</f>
        <v>0</v>
      </c>
      <c r="H31" s="37">
        <f>Прогр.!H230</f>
        <v>0</v>
      </c>
      <c r="I31" s="37">
        <f>Прогр.!I230</f>
        <v>0</v>
      </c>
      <c r="J31" s="17"/>
    </row>
    <row r="32" spans="2:10" ht="45.75" customHeight="1" thickBot="1" x14ac:dyDescent="0.3">
      <c r="B32" s="56" t="s">
        <v>28</v>
      </c>
      <c r="C32" s="25" t="s">
        <v>113</v>
      </c>
      <c r="D32" s="37">
        <f>Прогр.!D250</f>
        <v>671300</v>
      </c>
      <c r="E32" s="37">
        <f>Прогр.!E250</f>
        <v>671300</v>
      </c>
      <c r="F32" s="37">
        <f>Прогр.!F250</f>
        <v>109035</v>
      </c>
      <c r="G32" s="37">
        <f>Прогр.!G250</f>
        <v>0</v>
      </c>
      <c r="H32" s="37">
        <f>Прогр.!H250</f>
        <v>0</v>
      </c>
      <c r="I32" s="37">
        <f>Прогр.!I250</f>
        <v>0</v>
      </c>
      <c r="J32" s="17"/>
    </row>
    <row r="33" spans="2:10" ht="16.5" hidden="1" thickBot="1" x14ac:dyDescent="0.3">
      <c r="B33" s="30"/>
      <c r="C33" s="28"/>
      <c r="D33" s="37"/>
      <c r="E33" s="37"/>
      <c r="F33" s="37"/>
      <c r="G33" s="37"/>
      <c r="H33" s="37"/>
      <c r="I33" s="37"/>
      <c r="J33" s="17"/>
    </row>
    <row r="34" spans="2:10" ht="16.5" thickBot="1" x14ac:dyDescent="0.3">
      <c r="B34" s="31" t="s">
        <v>29</v>
      </c>
      <c r="C34" s="26" t="s">
        <v>0</v>
      </c>
      <c r="D34" s="36">
        <f>Прогр.!D271</f>
        <v>12875700</v>
      </c>
      <c r="E34" s="36">
        <f>Прогр.!E271</f>
        <v>12875700</v>
      </c>
      <c r="F34" s="36">
        <f>Прогр.!F271</f>
        <v>3768432</v>
      </c>
      <c r="G34" s="36">
        <f>Прогр.!G271</f>
        <v>0</v>
      </c>
      <c r="H34" s="36">
        <f>Прогр.!H271</f>
        <v>0</v>
      </c>
      <c r="I34" s="36">
        <f>Прогр.!I271</f>
        <v>0</v>
      </c>
      <c r="J34" s="17"/>
    </row>
    <row r="35" spans="2:10" ht="16.5" hidden="1" thickBot="1" x14ac:dyDescent="0.3">
      <c r="B35" s="32"/>
      <c r="C35" s="26"/>
      <c r="D35" s="37"/>
      <c r="E35" s="37"/>
      <c r="F35" s="37"/>
      <c r="G35" s="37"/>
      <c r="H35" s="37"/>
      <c r="I35" s="37"/>
      <c r="J35" s="17"/>
    </row>
    <row r="36" spans="2:10" ht="16.5" thickBot="1" x14ac:dyDescent="0.3">
      <c r="B36" s="32"/>
      <c r="C36" s="41" t="s">
        <v>1</v>
      </c>
      <c r="D36" s="36">
        <f>D14+D17+D20+D24+D27+D30+D34</f>
        <v>2862221000</v>
      </c>
      <c r="E36" s="36">
        <f t="shared" ref="E36:I36" si="6">E14+E17+E20+E24+E27+E30+E34</f>
        <v>2862207261</v>
      </c>
      <c r="F36" s="36">
        <f t="shared" si="6"/>
        <v>449579584</v>
      </c>
      <c r="G36" s="36">
        <f t="shared" si="6"/>
        <v>0</v>
      </c>
      <c r="H36" s="36">
        <f t="shared" si="6"/>
        <v>0</v>
      </c>
      <c r="I36" s="36">
        <f t="shared" si="6"/>
        <v>0</v>
      </c>
      <c r="J36" s="17"/>
    </row>
    <row r="37" spans="2:10" ht="18" customHeight="1" x14ac:dyDescent="0.25"/>
    <row r="38" spans="2:10" ht="18.75" customHeight="1" x14ac:dyDescent="0.25">
      <c r="B38" s="60" t="s">
        <v>137</v>
      </c>
      <c r="C38" s="60"/>
      <c r="D38" s="60"/>
      <c r="E38" s="60"/>
      <c r="F38" s="60"/>
      <c r="G38" s="60"/>
      <c r="H38" s="60"/>
      <c r="I38" s="60"/>
    </row>
  </sheetData>
  <mergeCells count="14">
    <mergeCell ref="B38:I38"/>
    <mergeCell ref="B4:I4"/>
    <mergeCell ref="B5:I5"/>
    <mergeCell ref="B8:I8"/>
    <mergeCell ref="B9:I9"/>
    <mergeCell ref="C11:C13"/>
    <mergeCell ref="B11:B13"/>
    <mergeCell ref="B10:I10"/>
    <mergeCell ref="D11:D13"/>
    <mergeCell ref="E11:E13"/>
    <mergeCell ref="F11:F13"/>
    <mergeCell ref="G11:G13"/>
    <mergeCell ref="H11:H13"/>
    <mergeCell ref="I11:I13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B1:M298"/>
  <sheetViews>
    <sheetView tabSelected="1" topLeftCell="A251" zoomScaleNormal="100" workbookViewId="0">
      <selection activeCell="M277" sqref="M277"/>
    </sheetView>
  </sheetViews>
  <sheetFormatPr defaultRowHeight="15.75" x14ac:dyDescent="0.25"/>
  <cols>
    <col min="1" max="2" width="3.625" customWidth="1"/>
    <col min="3" max="3" width="47.625" customWidth="1"/>
    <col min="4" max="4" width="13.125" style="17" customWidth="1"/>
    <col min="5" max="5" width="12.875" style="17" customWidth="1"/>
    <col min="6" max="6" width="12.875" customWidth="1"/>
    <col min="7" max="7" width="12.75" customWidth="1"/>
    <col min="8" max="8" width="12.25" customWidth="1"/>
    <col min="9" max="9" width="12.75" customWidth="1"/>
    <col min="10" max="10" width="10.25" style="17" customWidth="1"/>
    <col min="11" max="11" width="10.875" bestFit="1" customWidth="1"/>
  </cols>
  <sheetData>
    <row r="1" spans="3:9" hidden="1" x14ac:dyDescent="0.25"/>
    <row r="2" spans="3:9" hidden="1" x14ac:dyDescent="0.25"/>
    <row r="3" spans="3:9" hidden="1" x14ac:dyDescent="0.25"/>
    <row r="4" spans="3:9" x14ac:dyDescent="0.25">
      <c r="C4" s="62"/>
      <c r="D4" s="62"/>
      <c r="E4" s="62"/>
      <c r="F4" s="62"/>
      <c r="G4" s="62"/>
      <c r="H4" s="62"/>
      <c r="I4" s="62"/>
    </row>
    <row r="5" spans="3:9" x14ac:dyDescent="0.25">
      <c r="C5" s="62" t="s">
        <v>101</v>
      </c>
      <c r="D5" s="62"/>
      <c r="E5" s="62"/>
      <c r="F5" s="62"/>
      <c r="G5" s="62"/>
      <c r="H5" s="62"/>
      <c r="I5" s="62"/>
    </row>
    <row r="6" spans="3:9" x14ac:dyDescent="0.25">
      <c r="C6" s="62" t="s">
        <v>140</v>
      </c>
      <c r="D6" s="62"/>
      <c r="E6" s="62"/>
      <c r="F6" s="62"/>
      <c r="G6" s="62"/>
      <c r="H6" s="62"/>
      <c r="I6" s="62"/>
    </row>
    <row r="7" spans="3:9" x14ac:dyDescent="0.25">
      <c r="C7" s="62" t="s">
        <v>102</v>
      </c>
      <c r="D7" s="62"/>
      <c r="E7" s="62"/>
      <c r="F7" s="62"/>
      <c r="G7" s="62"/>
      <c r="H7" s="62"/>
      <c r="I7" s="62"/>
    </row>
    <row r="8" spans="3:9" x14ac:dyDescent="0.25">
      <c r="C8" s="49"/>
      <c r="D8" s="49"/>
      <c r="E8" s="49"/>
      <c r="F8" s="49"/>
      <c r="G8" s="49"/>
      <c r="H8" s="49"/>
      <c r="I8" s="49"/>
    </row>
    <row r="9" spans="3:9" ht="21" customHeight="1" thickBot="1" x14ac:dyDescent="0.3">
      <c r="C9" s="82"/>
      <c r="D9" s="82"/>
      <c r="E9" s="82"/>
      <c r="F9" s="82"/>
      <c r="G9" s="82"/>
      <c r="H9" s="82"/>
      <c r="I9" s="82"/>
    </row>
    <row r="10" spans="3:9" ht="29.25" hidden="1" customHeight="1" thickBot="1" x14ac:dyDescent="0.3">
      <c r="C10" s="83"/>
      <c r="D10" s="84"/>
      <c r="E10" s="84"/>
      <c r="F10" s="84"/>
      <c r="G10" s="84"/>
      <c r="H10" s="84"/>
      <c r="I10" s="85"/>
    </row>
    <row r="11" spans="3:9" ht="22.5" customHeight="1" thickBot="1" x14ac:dyDescent="0.3">
      <c r="C11" s="73" t="s">
        <v>103</v>
      </c>
      <c r="D11" s="74"/>
      <c r="E11" s="74"/>
      <c r="F11" s="74"/>
      <c r="G11" s="74"/>
      <c r="H11" s="74"/>
      <c r="I11" s="75"/>
    </row>
    <row r="12" spans="3:9" ht="33" customHeight="1" x14ac:dyDescent="0.25">
      <c r="C12" s="50" t="s">
        <v>2</v>
      </c>
      <c r="D12" s="63" t="s">
        <v>141</v>
      </c>
      <c r="E12" s="63" t="s">
        <v>142</v>
      </c>
      <c r="F12" s="63" t="s">
        <v>143</v>
      </c>
      <c r="G12" s="63" t="s">
        <v>144</v>
      </c>
      <c r="H12" s="63" t="s">
        <v>145</v>
      </c>
      <c r="I12" s="63" t="s">
        <v>146</v>
      </c>
    </row>
    <row r="13" spans="3:9" x14ac:dyDescent="0.25">
      <c r="C13" s="50" t="s">
        <v>3</v>
      </c>
      <c r="D13" s="64"/>
      <c r="E13" s="64"/>
      <c r="F13" s="64"/>
      <c r="G13" s="64"/>
      <c r="H13" s="64"/>
      <c r="I13" s="64"/>
    </row>
    <row r="14" spans="3:9" ht="8.25" customHeight="1" thickBot="1" x14ac:dyDescent="0.3">
      <c r="C14" s="3"/>
      <c r="D14" s="65"/>
      <c r="E14" s="65"/>
      <c r="F14" s="65"/>
      <c r="G14" s="65"/>
      <c r="H14" s="65"/>
      <c r="I14" s="65"/>
    </row>
    <row r="15" spans="3:9" ht="16.5" thickBot="1" x14ac:dyDescent="0.3">
      <c r="C15" s="53" t="s">
        <v>4</v>
      </c>
      <c r="D15" s="52">
        <f t="shared" ref="D15:I15" si="0">SUM(D17:D19)</f>
        <v>66493900</v>
      </c>
      <c r="E15" s="52">
        <f t="shared" si="0"/>
        <v>66493900</v>
      </c>
      <c r="F15" s="52">
        <f t="shared" si="0"/>
        <v>20487737</v>
      </c>
      <c r="G15" s="52">
        <f t="shared" si="0"/>
        <v>0</v>
      </c>
      <c r="H15" s="52">
        <f t="shared" si="0"/>
        <v>0</v>
      </c>
      <c r="I15" s="52">
        <f t="shared" si="0"/>
        <v>0</v>
      </c>
    </row>
    <row r="16" spans="3:9" ht="16.5" thickBot="1" x14ac:dyDescent="0.3">
      <c r="C16" s="2" t="s">
        <v>5</v>
      </c>
      <c r="D16" s="16"/>
      <c r="E16" s="16"/>
      <c r="F16" s="16"/>
      <c r="G16" s="16"/>
      <c r="H16" s="16"/>
      <c r="I16" s="16"/>
    </row>
    <row r="17" spans="3:13" ht="16.5" thickBot="1" x14ac:dyDescent="0.3">
      <c r="C17" s="5" t="s">
        <v>6</v>
      </c>
      <c r="D17" s="16">
        <v>57548000</v>
      </c>
      <c r="E17" s="16">
        <v>57548000</v>
      </c>
      <c r="F17" s="16">
        <v>17331902</v>
      </c>
      <c r="G17" s="16"/>
      <c r="H17" s="16"/>
      <c r="I17" s="16"/>
      <c r="M17" t="s">
        <v>30</v>
      </c>
    </row>
    <row r="18" spans="3:13" ht="16.5" thickBot="1" x14ac:dyDescent="0.3">
      <c r="C18" s="5" t="s">
        <v>7</v>
      </c>
      <c r="D18" s="16">
        <v>8945900</v>
      </c>
      <c r="E18" s="16">
        <v>8945900</v>
      </c>
      <c r="F18" s="16">
        <v>3155835</v>
      </c>
      <c r="G18" s="16"/>
      <c r="H18" s="16"/>
      <c r="I18" s="16"/>
    </row>
    <row r="19" spans="3:13" ht="16.5" thickBot="1" x14ac:dyDescent="0.3">
      <c r="C19" s="5" t="s">
        <v>8</v>
      </c>
      <c r="D19" s="16"/>
      <c r="E19" s="16"/>
      <c r="F19" s="16"/>
      <c r="G19" s="16"/>
      <c r="H19" s="16"/>
      <c r="I19" s="16"/>
    </row>
    <row r="20" spans="3:13" ht="16.5" thickBot="1" x14ac:dyDescent="0.3">
      <c r="C20" s="2"/>
      <c r="D20" s="16"/>
      <c r="E20" s="16"/>
      <c r="F20" s="16"/>
      <c r="G20" s="16"/>
      <c r="H20" s="16"/>
      <c r="I20" s="16"/>
    </row>
    <row r="21" spans="3:13" ht="20.25" customHeight="1" thickBot="1" x14ac:dyDescent="0.3">
      <c r="C21" s="53" t="s">
        <v>39</v>
      </c>
      <c r="D21" s="52">
        <f t="shared" ref="D21:I21" si="1">SUM(D23:D27)</f>
        <v>88000000</v>
      </c>
      <c r="E21" s="52">
        <f>SUM(E23:E28)</f>
        <v>88000000</v>
      </c>
      <c r="F21" s="52">
        <f t="shared" si="1"/>
        <v>4230101</v>
      </c>
      <c r="G21" s="52">
        <f t="shared" si="1"/>
        <v>0</v>
      </c>
      <c r="H21" s="52">
        <f t="shared" si="1"/>
        <v>0</v>
      </c>
      <c r="I21" s="52">
        <f t="shared" si="1"/>
        <v>0</v>
      </c>
    </row>
    <row r="22" spans="3:13" ht="16.5" thickBot="1" x14ac:dyDescent="0.3">
      <c r="C22" s="2" t="s">
        <v>50</v>
      </c>
      <c r="D22" s="16"/>
      <c r="E22" s="16"/>
      <c r="F22" s="16"/>
      <c r="G22" s="16"/>
      <c r="H22" s="16"/>
      <c r="I22" s="16"/>
    </row>
    <row r="23" spans="3:13" ht="29.25" customHeight="1" thickBot="1" x14ac:dyDescent="0.3">
      <c r="C23" s="20" t="s">
        <v>119</v>
      </c>
      <c r="D23" s="16">
        <v>88000000</v>
      </c>
      <c r="E23" s="16">
        <v>88000000</v>
      </c>
      <c r="F23" s="16">
        <v>4230101</v>
      </c>
      <c r="G23" s="16"/>
      <c r="H23" s="16"/>
      <c r="I23" s="16"/>
    </row>
    <row r="24" spans="3:13" ht="53.25" hidden="1" customHeight="1" thickBot="1" x14ac:dyDescent="0.3">
      <c r="C24" s="59" t="s">
        <v>124</v>
      </c>
      <c r="D24" s="16"/>
      <c r="E24" s="16"/>
      <c r="F24" s="16"/>
      <c r="G24" s="16"/>
      <c r="H24" s="16"/>
      <c r="I24" s="16"/>
    </row>
    <row r="25" spans="3:13" ht="16.5" hidden="1" thickBot="1" x14ac:dyDescent="0.3">
      <c r="C25" s="20" t="s">
        <v>15</v>
      </c>
      <c r="D25" s="16"/>
      <c r="E25" s="16"/>
      <c r="F25" s="16"/>
      <c r="G25" s="16"/>
      <c r="H25" s="16"/>
      <c r="I25" s="16"/>
    </row>
    <row r="26" spans="3:13" ht="25.5" hidden="1" customHeight="1" thickBot="1" x14ac:dyDescent="0.3">
      <c r="C26" s="1" t="s">
        <v>37</v>
      </c>
      <c r="D26" s="16"/>
      <c r="E26" s="16"/>
      <c r="F26" s="16"/>
      <c r="G26" s="16"/>
      <c r="H26" s="16"/>
      <c r="I26" s="16"/>
      <c r="L26" t="s">
        <v>30</v>
      </c>
    </row>
    <row r="27" spans="3:13" ht="20.25" hidden="1" customHeight="1" thickBot="1" x14ac:dyDescent="0.3">
      <c r="C27" s="5" t="s">
        <v>117</v>
      </c>
      <c r="D27" s="16"/>
      <c r="E27" s="16"/>
      <c r="F27" s="16"/>
      <c r="G27" s="16"/>
      <c r="H27" s="16"/>
      <c r="I27" s="16"/>
    </row>
    <row r="28" spans="3:13" ht="42.75" hidden="1" customHeight="1" thickBot="1" x14ac:dyDescent="0.3">
      <c r="C28" s="5"/>
      <c r="D28" s="16"/>
      <c r="E28" s="16"/>
      <c r="F28" s="16"/>
      <c r="G28" s="16"/>
      <c r="H28" s="16"/>
      <c r="I28" s="16"/>
    </row>
    <row r="29" spans="3:13" ht="19.5" customHeight="1" thickBot="1" x14ac:dyDescent="0.3">
      <c r="C29" s="53" t="s">
        <v>10</v>
      </c>
      <c r="D29" s="52">
        <f t="shared" ref="D29:I29" si="2">D15+D21</f>
        <v>154493900</v>
      </c>
      <c r="E29" s="52">
        <f t="shared" si="2"/>
        <v>154493900</v>
      </c>
      <c r="F29" s="52">
        <f t="shared" si="2"/>
        <v>24717838</v>
      </c>
      <c r="G29" s="52">
        <f t="shared" si="2"/>
        <v>0</v>
      </c>
      <c r="H29" s="52">
        <f t="shared" si="2"/>
        <v>0</v>
      </c>
      <c r="I29" s="52">
        <f t="shared" si="2"/>
        <v>0</v>
      </c>
    </row>
    <row r="30" spans="3:13" ht="16.5" thickBot="1" x14ac:dyDescent="0.3">
      <c r="C30" s="2"/>
      <c r="D30" s="16"/>
      <c r="E30" s="16"/>
      <c r="F30" s="16"/>
      <c r="G30" s="16"/>
      <c r="H30" s="16"/>
      <c r="I30" s="16"/>
    </row>
    <row r="31" spans="3:13" ht="16.5" thickBot="1" x14ac:dyDescent="0.3">
      <c r="C31" s="2" t="s">
        <v>11</v>
      </c>
      <c r="D31" s="16">
        <v>2308</v>
      </c>
      <c r="E31" s="16">
        <v>2308</v>
      </c>
      <c r="F31" s="16">
        <v>2076</v>
      </c>
      <c r="G31" s="16"/>
      <c r="H31" s="16"/>
      <c r="I31" s="16"/>
      <c r="J31" s="17" t="s">
        <v>30</v>
      </c>
      <c r="M31" t="s">
        <v>30</v>
      </c>
    </row>
    <row r="32" spans="3:13" ht="8.25" hidden="1" customHeight="1" thickBot="1" x14ac:dyDescent="0.3">
      <c r="C32" s="21"/>
      <c r="D32" s="22"/>
      <c r="E32" s="22"/>
      <c r="F32" s="22"/>
      <c r="G32" s="23"/>
      <c r="H32" s="23"/>
      <c r="I32" s="23"/>
    </row>
    <row r="33" spans="3:9" ht="26.25" customHeight="1" thickBot="1" x14ac:dyDescent="0.3">
      <c r="C33" s="79" t="s">
        <v>149</v>
      </c>
      <c r="D33" s="80"/>
      <c r="E33" s="80"/>
      <c r="F33" s="80"/>
      <c r="G33" s="80"/>
      <c r="H33" s="80"/>
      <c r="I33" s="81"/>
    </row>
    <row r="34" spans="3:9" ht="30" customHeight="1" thickBot="1" x14ac:dyDescent="0.3"/>
    <row r="35" spans="3:9" ht="22.5" customHeight="1" thickBot="1" x14ac:dyDescent="0.3">
      <c r="C35" s="73" t="s">
        <v>104</v>
      </c>
      <c r="D35" s="74"/>
      <c r="E35" s="74"/>
      <c r="F35" s="74"/>
      <c r="G35" s="74"/>
      <c r="H35" s="74"/>
      <c r="I35" s="75"/>
    </row>
    <row r="36" spans="3:9" ht="21" customHeight="1" x14ac:dyDescent="0.25">
      <c r="C36" s="4" t="s">
        <v>2</v>
      </c>
      <c r="D36" s="63" t="s">
        <v>141</v>
      </c>
      <c r="E36" s="63" t="s">
        <v>142</v>
      </c>
      <c r="F36" s="63" t="s">
        <v>143</v>
      </c>
      <c r="G36" s="63" t="s">
        <v>144</v>
      </c>
      <c r="H36" s="63" t="s">
        <v>145</v>
      </c>
      <c r="I36" s="63" t="s">
        <v>146</v>
      </c>
    </row>
    <row r="37" spans="3:9" ht="15.75" customHeight="1" x14ac:dyDescent="0.25">
      <c r="C37" s="4" t="s">
        <v>3</v>
      </c>
      <c r="D37" s="64"/>
      <c r="E37" s="64"/>
      <c r="F37" s="64"/>
      <c r="G37" s="64"/>
      <c r="H37" s="64"/>
      <c r="I37" s="64"/>
    </row>
    <row r="38" spans="3:9" ht="16.5" customHeight="1" thickBot="1" x14ac:dyDescent="0.3">
      <c r="C38" s="3"/>
      <c r="D38" s="65"/>
      <c r="E38" s="65"/>
      <c r="F38" s="65"/>
      <c r="G38" s="65"/>
      <c r="H38" s="65"/>
      <c r="I38" s="65"/>
    </row>
    <row r="39" spans="3:9" ht="16.5" thickBot="1" x14ac:dyDescent="0.3">
      <c r="C39" s="53" t="s">
        <v>4</v>
      </c>
      <c r="D39" s="52">
        <f t="shared" ref="D39:I39" si="3">SUM(D41:D43)</f>
        <v>351400</v>
      </c>
      <c r="E39" s="52">
        <f t="shared" si="3"/>
        <v>351400</v>
      </c>
      <c r="F39" s="52">
        <f t="shared" si="3"/>
        <v>77077</v>
      </c>
      <c r="G39" s="52">
        <f t="shared" si="3"/>
        <v>0</v>
      </c>
      <c r="H39" s="52">
        <f t="shared" si="3"/>
        <v>0</v>
      </c>
      <c r="I39" s="52">
        <f t="shared" si="3"/>
        <v>0</v>
      </c>
    </row>
    <row r="40" spans="3:9" ht="16.5" thickBot="1" x14ac:dyDescent="0.3">
      <c r="C40" s="2" t="s">
        <v>5</v>
      </c>
      <c r="D40" s="16"/>
      <c r="E40" s="16"/>
      <c r="F40" s="16"/>
      <c r="G40" s="16"/>
      <c r="H40" s="16"/>
      <c r="I40" s="16"/>
    </row>
    <row r="41" spans="3:9" ht="16.5" thickBot="1" x14ac:dyDescent="0.3">
      <c r="C41" s="5" t="s">
        <v>6</v>
      </c>
      <c r="D41" s="16">
        <v>351400</v>
      </c>
      <c r="E41" s="16">
        <v>351400</v>
      </c>
      <c r="F41" s="16">
        <v>77077</v>
      </c>
      <c r="G41" s="16"/>
      <c r="H41" s="16"/>
      <c r="I41" s="16"/>
    </row>
    <row r="42" spans="3:9" ht="16.5" thickBot="1" x14ac:dyDescent="0.3">
      <c r="C42" s="5" t="s">
        <v>7</v>
      </c>
      <c r="D42" s="16"/>
      <c r="E42" s="16"/>
      <c r="F42" s="16"/>
      <c r="G42" s="16"/>
      <c r="H42" s="16"/>
      <c r="I42" s="16"/>
    </row>
    <row r="43" spans="3:9" ht="16.5" thickBot="1" x14ac:dyDescent="0.3">
      <c r="C43" s="5" t="s">
        <v>8</v>
      </c>
      <c r="D43" s="16"/>
      <c r="E43" s="16"/>
      <c r="F43" s="16"/>
      <c r="G43" s="16"/>
      <c r="H43" s="16"/>
      <c r="I43" s="16"/>
    </row>
    <row r="44" spans="3:9" ht="16.5" thickBot="1" x14ac:dyDescent="0.3">
      <c r="C44" s="2"/>
      <c r="D44" s="16"/>
      <c r="E44" s="16"/>
      <c r="F44" s="16"/>
      <c r="G44" s="16"/>
      <c r="H44" s="16"/>
      <c r="I44" s="16"/>
    </row>
    <row r="45" spans="3:9" ht="16.5" thickBot="1" x14ac:dyDescent="0.3">
      <c r="C45" s="53" t="s">
        <v>39</v>
      </c>
      <c r="D45" s="52">
        <f t="shared" ref="D45:I45" si="4">SUM(D47:D50)</f>
        <v>0</v>
      </c>
      <c r="E45" s="52">
        <f t="shared" si="4"/>
        <v>0</v>
      </c>
      <c r="F45" s="52">
        <f t="shared" si="4"/>
        <v>0</v>
      </c>
      <c r="G45" s="52">
        <f t="shared" si="4"/>
        <v>0</v>
      </c>
      <c r="H45" s="52">
        <f t="shared" si="4"/>
        <v>0</v>
      </c>
      <c r="I45" s="52">
        <f t="shared" si="4"/>
        <v>0</v>
      </c>
    </row>
    <row r="46" spans="3:9" ht="16.5" hidden="1" thickBot="1" x14ac:dyDescent="0.3">
      <c r="C46" s="14" t="s">
        <v>50</v>
      </c>
      <c r="D46" s="16"/>
      <c r="E46" s="16"/>
      <c r="F46" s="16"/>
      <c r="G46" s="16"/>
      <c r="H46" s="16"/>
      <c r="I46" s="16"/>
    </row>
    <row r="47" spans="3:9" ht="18" hidden="1" customHeight="1" thickBot="1" x14ac:dyDescent="0.3">
      <c r="C47" s="27"/>
      <c r="D47" s="16"/>
      <c r="E47" s="16"/>
      <c r="F47" s="16"/>
      <c r="G47" s="16"/>
      <c r="H47" s="16"/>
      <c r="I47" s="16"/>
    </row>
    <row r="48" spans="3:9" ht="16.5" hidden="1" thickBot="1" x14ac:dyDescent="0.3">
      <c r="C48" s="1"/>
      <c r="D48" s="16"/>
      <c r="E48" s="16"/>
      <c r="F48" s="16"/>
      <c r="G48" s="16"/>
      <c r="H48" s="16"/>
      <c r="I48" s="16"/>
    </row>
    <row r="49" spans="3:9" ht="18.75" hidden="1" customHeight="1" thickBot="1" x14ac:dyDescent="0.3">
      <c r="C49" s="1"/>
      <c r="D49" s="16"/>
      <c r="E49" s="16"/>
      <c r="F49" s="16"/>
      <c r="G49" s="16"/>
      <c r="H49" s="16"/>
      <c r="I49" s="16"/>
    </row>
    <row r="50" spans="3:9" ht="16.5" hidden="1" thickBot="1" x14ac:dyDescent="0.3">
      <c r="C50" s="42"/>
      <c r="D50" s="16"/>
      <c r="E50" s="16"/>
      <c r="F50" s="16"/>
      <c r="G50" s="16"/>
      <c r="H50" s="16"/>
      <c r="I50" s="16"/>
    </row>
    <row r="51" spans="3:9" ht="16.5" hidden="1" thickBot="1" x14ac:dyDescent="0.3">
      <c r="C51" s="2"/>
      <c r="D51" s="16"/>
      <c r="E51" s="16"/>
      <c r="F51" s="16"/>
      <c r="G51" s="16"/>
      <c r="H51" s="16"/>
      <c r="I51" s="16"/>
    </row>
    <row r="52" spans="3:9" ht="16.5" thickBot="1" x14ac:dyDescent="0.3">
      <c r="C52" s="53" t="s">
        <v>10</v>
      </c>
      <c r="D52" s="52">
        <f t="shared" ref="D52:I52" si="5">D39+D45</f>
        <v>351400</v>
      </c>
      <c r="E52" s="52">
        <f t="shared" si="5"/>
        <v>351400</v>
      </c>
      <c r="F52" s="52">
        <f t="shared" si="5"/>
        <v>77077</v>
      </c>
      <c r="G52" s="52">
        <f t="shared" si="5"/>
        <v>0</v>
      </c>
      <c r="H52" s="52">
        <f t="shared" si="5"/>
        <v>0</v>
      </c>
      <c r="I52" s="52">
        <f t="shared" si="5"/>
        <v>0</v>
      </c>
    </row>
    <row r="53" spans="3:9" ht="16.5" thickBot="1" x14ac:dyDescent="0.3">
      <c r="C53" s="2"/>
      <c r="D53" s="16"/>
      <c r="E53" s="16"/>
      <c r="F53" s="16"/>
      <c r="G53" s="16"/>
      <c r="H53" s="16"/>
      <c r="I53" s="16"/>
    </row>
    <row r="54" spans="3:9" ht="16.5" thickBot="1" x14ac:dyDescent="0.3">
      <c r="C54" s="2" t="s">
        <v>11</v>
      </c>
      <c r="D54" s="16">
        <v>6</v>
      </c>
      <c r="E54" s="16">
        <v>6</v>
      </c>
      <c r="F54" s="16">
        <v>6</v>
      </c>
      <c r="G54" s="16"/>
      <c r="H54" s="16"/>
      <c r="I54" s="16"/>
    </row>
    <row r="55" spans="3:9" ht="28.5" hidden="1" customHeight="1" thickBot="1" x14ac:dyDescent="0.3">
      <c r="C55" s="70"/>
      <c r="D55" s="71"/>
      <c r="E55" s="71"/>
      <c r="F55" s="71"/>
      <c r="G55" s="71"/>
      <c r="H55" s="71"/>
      <c r="I55" s="72"/>
    </row>
    <row r="56" spans="3:9" ht="27" customHeight="1" thickBot="1" x14ac:dyDescent="0.3"/>
    <row r="57" spans="3:9" ht="22.5" customHeight="1" thickBot="1" x14ac:dyDescent="0.3">
      <c r="C57" s="73" t="s">
        <v>105</v>
      </c>
      <c r="D57" s="74"/>
      <c r="E57" s="74"/>
      <c r="F57" s="74"/>
      <c r="G57" s="74"/>
      <c r="H57" s="74"/>
      <c r="I57" s="75"/>
    </row>
    <row r="58" spans="3:9" ht="15.75" customHeight="1" x14ac:dyDescent="0.25">
      <c r="C58" s="7" t="s">
        <v>2</v>
      </c>
      <c r="D58" s="63" t="s">
        <v>141</v>
      </c>
      <c r="E58" s="63" t="s">
        <v>142</v>
      </c>
      <c r="F58" s="63" t="s">
        <v>143</v>
      </c>
      <c r="G58" s="63" t="s">
        <v>144</v>
      </c>
      <c r="H58" s="63" t="s">
        <v>145</v>
      </c>
      <c r="I58" s="63" t="s">
        <v>146</v>
      </c>
    </row>
    <row r="59" spans="3:9" ht="19.5" customHeight="1" x14ac:dyDescent="0.25">
      <c r="C59" s="7" t="s">
        <v>3</v>
      </c>
      <c r="D59" s="64"/>
      <c r="E59" s="64"/>
      <c r="F59" s="64"/>
      <c r="G59" s="64"/>
      <c r="H59" s="64"/>
      <c r="I59" s="64"/>
    </row>
    <row r="60" spans="3:9" ht="16.5" customHeight="1" thickBot="1" x14ac:dyDescent="0.3">
      <c r="C60" s="9"/>
      <c r="D60" s="65"/>
      <c r="E60" s="65"/>
      <c r="F60" s="65"/>
      <c r="G60" s="65"/>
      <c r="H60" s="65"/>
      <c r="I60" s="65"/>
    </row>
    <row r="61" spans="3:9" ht="16.5" thickBot="1" x14ac:dyDescent="0.3">
      <c r="C61" s="51" t="s">
        <v>4</v>
      </c>
      <c r="D61" s="52">
        <f t="shared" ref="D61:I61" si="6">SUM(D63:D65)</f>
        <v>28116400</v>
      </c>
      <c r="E61" s="52">
        <f t="shared" si="6"/>
        <v>28116400</v>
      </c>
      <c r="F61" s="52">
        <f t="shared" si="6"/>
        <v>5929941</v>
      </c>
      <c r="G61" s="52">
        <f t="shared" si="6"/>
        <v>0</v>
      </c>
      <c r="H61" s="52">
        <f t="shared" si="6"/>
        <v>0</v>
      </c>
      <c r="I61" s="52">
        <f t="shared" si="6"/>
        <v>0</v>
      </c>
    </row>
    <row r="62" spans="3:9" ht="16.5" thickBot="1" x14ac:dyDescent="0.3">
      <c r="C62" s="10" t="s">
        <v>5</v>
      </c>
      <c r="D62" s="18"/>
      <c r="E62" s="18"/>
      <c r="F62" s="18"/>
      <c r="G62" s="18"/>
      <c r="H62" s="18"/>
      <c r="I62" s="18"/>
    </row>
    <row r="63" spans="3:9" ht="16.5" thickBot="1" x14ac:dyDescent="0.3">
      <c r="C63" s="1" t="s">
        <v>6</v>
      </c>
      <c r="D63" s="16">
        <v>25318100</v>
      </c>
      <c r="E63" s="16">
        <v>25318100</v>
      </c>
      <c r="F63" s="16">
        <v>5273183</v>
      </c>
      <c r="G63" s="16"/>
      <c r="H63" s="16"/>
      <c r="I63" s="16"/>
    </row>
    <row r="64" spans="3:9" ht="16.5" thickBot="1" x14ac:dyDescent="0.3">
      <c r="C64" s="1" t="s">
        <v>7</v>
      </c>
      <c r="D64" s="16">
        <v>2798300</v>
      </c>
      <c r="E64" s="16">
        <v>2798300</v>
      </c>
      <c r="F64" s="16">
        <v>656758</v>
      </c>
      <c r="G64" s="16"/>
      <c r="H64" s="16"/>
      <c r="I64" s="16"/>
    </row>
    <row r="65" spans="3:9" ht="16.5" thickBot="1" x14ac:dyDescent="0.3">
      <c r="C65" s="1" t="s">
        <v>8</v>
      </c>
      <c r="D65" s="16"/>
      <c r="E65" s="16"/>
      <c r="F65" s="16"/>
      <c r="G65" s="16"/>
      <c r="H65" s="16"/>
      <c r="I65" s="16"/>
    </row>
    <row r="66" spans="3:9" ht="16.5" thickBot="1" x14ac:dyDescent="0.3">
      <c r="C66" s="10"/>
      <c r="D66" s="18"/>
      <c r="E66" s="18"/>
      <c r="F66" s="18"/>
      <c r="G66" s="18"/>
      <c r="H66" s="18"/>
      <c r="I66" s="18"/>
    </row>
    <row r="67" spans="3:9" ht="16.5" thickBot="1" x14ac:dyDescent="0.3">
      <c r="C67" s="53" t="s">
        <v>39</v>
      </c>
      <c r="D67" s="52">
        <f t="shared" ref="D67:I67" si="7">SUM(D69:D72)</f>
        <v>4000000</v>
      </c>
      <c r="E67" s="52">
        <f t="shared" si="7"/>
        <v>4000000</v>
      </c>
      <c r="F67" s="52">
        <f t="shared" si="7"/>
        <v>777425</v>
      </c>
      <c r="G67" s="52">
        <f t="shared" si="7"/>
        <v>0</v>
      </c>
      <c r="H67" s="52">
        <f t="shared" si="7"/>
        <v>0</v>
      </c>
      <c r="I67" s="52">
        <f t="shared" si="7"/>
        <v>0</v>
      </c>
    </row>
    <row r="68" spans="3:9" ht="16.5" thickBot="1" x14ac:dyDescent="0.3">
      <c r="C68" s="10" t="s">
        <v>5</v>
      </c>
      <c r="D68" s="16"/>
      <c r="E68" s="16"/>
      <c r="F68" s="16"/>
      <c r="G68" s="16"/>
      <c r="H68" s="16"/>
      <c r="I68" s="16"/>
    </row>
    <row r="69" spans="3:9" ht="20.25" customHeight="1" thickBot="1" x14ac:dyDescent="0.3">
      <c r="C69" s="27" t="s">
        <v>47</v>
      </c>
      <c r="D69" s="16">
        <v>3000000</v>
      </c>
      <c r="E69" s="16">
        <v>3000000</v>
      </c>
      <c r="F69" s="16">
        <v>777425</v>
      </c>
      <c r="G69" s="16"/>
      <c r="H69" s="16"/>
      <c r="I69" s="16"/>
    </row>
    <row r="70" spans="3:9" ht="16.5" thickBot="1" x14ac:dyDescent="0.3">
      <c r="C70" s="1" t="s">
        <v>48</v>
      </c>
      <c r="D70" s="16">
        <v>1000000</v>
      </c>
      <c r="E70" s="16">
        <v>1000000</v>
      </c>
      <c r="F70" s="16"/>
      <c r="G70" s="16"/>
      <c r="H70" s="16"/>
      <c r="I70" s="16"/>
    </row>
    <row r="71" spans="3:9" ht="16.5" hidden="1" thickBot="1" x14ac:dyDescent="0.3">
      <c r="C71" s="1"/>
      <c r="D71" s="16"/>
      <c r="E71" s="16"/>
      <c r="F71" s="16"/>
      <c r="G71" s="16"/>
      <c r="H71" s="16"/>
      <c r="I71" s="16"/>
    </row>
    <row r="72" spans="3:9" ht="16.5" hidden="1" thickBot="1" x14ac:dyDescent="0.3">
      <c r="C72" s="10"/>
      <c r="D72" s="16"/>
      <c r="E72" s="16"/>
      <c r="F72" s="16"/>
      <c r="G72" s="16"/>
      <c r="H72" s="16"/>
      <c r="I72" s="16"/>
    </row>
    <row r="73" spans="3:9" ht="16.5" hidden="1" thickBot="1" x14ac:dyDescent="0.3">
      <c r="C73" s="10"/>
      <c r="D73" s="16"/>
      <c r="E73" s="16"/>
      <c r="F73" s="16"/>
      <c r="G73" s="16"/>
      <c r="H73" s="16"/>
      <c r="I73" s="16"/>
    </row>
    <row r="74" spans="3:9" ht="16.5" thickBot="1" x14ac:dyDescent="0.3">
      <c r="C74" s="51" t="s">
        <v>10</v>
      </c>
      <c r="D74" s="52">
        <f t="shared" ref="D74:I74" si="8">D61+D67</f>
        <v>32116400</v>
      </c>
      <c r="E74" s="52">
        <f t="shared" si="8"/>
        <v>32116400</v>
      </c>
      <c r="F74" s="52">
        <f t="shared" si="8"/>
        <v>6707366</v>
      </c>
      <c r="G74" s="52">
        <f t="shared" si="8"/>
        <v>0</v>
      </c>
      <c r="H74" s="52">
        <f t="shared" si="8"/>
        <v>0</v>
      </c>
      <c r="I74" s="52">
        <f t="shared" si="8"/>
        <v>0</v>
      </c>
    </row>
    <row r="75" spans="3:9" ht="16.5" thickBot="1" x14ac:dyDescent="0.3">
      <c r="C75" s="10"/>
      <c r="D75" s="18"/>
      <c r="E75" s="18"/>
      <c r="F75" s="18"/>
      <c r="G75" s="18"/>
      <c r="H75" s="18"/>
      <c r="I75" s="18"/>
    </row>
    <row r="76" spans="3:9" ht="16.5" thickBot="1" x14ac:dyDescent="0.3">
      <c r="C76" s="29" t="s">
        <v>11</v>
      </c>
      <c r="D76" s="34">
        <v>698</v>
      </c>
      <c r="E76" s="34">
        <v>698</v>
      </c>
      <c r="F76" s="34">
        <v>577</v>
      </c>
      <c r="G76" s="34"/>
      <c r="H76" s="34"/>
      <c r="I76" s="34"/>
    </row>
    <row r="77" spans="3:9" ht="33" hidden="1" customHeight="1" thickBot="1" x14ac:dyDescent="0.3">
      <c r="C77" s="70"/>
      <c r="D77" s="71"/>
      <c r="E77" s="71"/>
      <c r="F77" s="71"/>
      <c r="G77" s="71"/>
      <c r="H77" s="71"/>
      <c r="I77" s="72"/>
    </row>
    <row r="78" spans="3:9" ht="39.75" customHeight="1" thickBot="1" x14ac:dyDescent="0.3">
      <c r="C78" s="8"/>
      <c r="D78" s="19"/>
      <c r="E78" s="19"/>
      <c r="F78" s="8"/>
      <c r="G78" s="8"/>
      <c r="H78" s="8"/>
      <c r="I78" s="8"/>
    </row>
    <row r="79" spans="3:9" ht="24" customHeight="1" thickBot="1" x14ac:dyDescent="0.3">
      <c r="C79" s="73" t="s">
        <v>106</v>
      </c>
      <c r="D79" s="74"/>
      <c r="E79" s="74"/>
      <c r="F79" s="74"/>
      <c r="G79" s="74"/>
      <c r="H79" s="74"/>
      <c r="I79" s="75"/>
    </row>
    <row r="80" spans="3:9" ht="15.75" customHeight="1" x14ac:dyDescent="0.25">
      <c r="C80" s="7" t="s">
        <v>2</v>
      </c>
      <c r="D80" s="63" t="s">
        <v>141</v>
      </c>
      <c r="E80" s="63" t="s">
        <v>142</v>
      </c>
      <c r="F80" s="63" t="s">
        <v>143</v>
      </c>
      <c r="G80" s="63" t="s">
        <v>144</v>
      </c>
      <c r="H80" s="63" t="s">
        <v>145</v>
      </c>
      <c r="I80" s="63" t="s">
        <v>146</v>
      </c>
    </row>
    <row r="81" spans="2:9" ht="19.5" customHeight="1" x14ac:dyDescent="0.25">
      <c r="C81" s="7" t="s">
        <v>3</v>
      </c>
      <c r="D81" s="64"/>
      <c r="E81" s="64"/>
      <c r="F81" s="64"/>
      <c r="G81" s="64"/>
      <c r="H81" s="64"/>
      <c r="I81" s="64"/>
    </row>
    <row r="82" spans="2:9" ht="17.25" customHeight="1" thickBot="1" x14ac:dyDescent="0.3">
      <c r="C82" s="9"/>
      <c r="D82" s="65"/>
      <c r="E82" s="65"/>
      <c r="F82" s="65"/>
      <c r="G82" s="65"/>
      <c r="H82" s="65"/>
      <c r="I82" s="65"/>
    </row>
    <row r="83" spans="2:9" ht="16.5" thickBot="1" x14ac:dyDescent="0.3">
      <c r="C83" s="51" t="s">
        <v>4</v>
      </c>
      <c r="D83" s="52">
        <f t="shared" ref="D83:I83" si="9">SUM(D85:D87)</f>
        <v>53666000</v>
      </c>
      <c r="E83" s="52">
        <f t="shared" si="9"/>
        <v>53666000</v>
      </c>
      <c r="F83" s="52">
        <f t="shared" si="9"/>
        <v>14784079</v>
      </c>
      <c r="G83" s="52">
        <f t="shared" si="9"/>
        <v>0</v>
      </c>
      <c r="H83" s="52">
        <f t="shared" si="9"/>
        <v>0</v>
      </c>
      <c r="I83" s="52">
        <f t="shared" si="9"/>
        <v>0</v>
      </c>
    </row>
    <row r="84" spans="2:9" ht="16.5" thickBot="1" x14ac:dyDescent="0.3">
      <c r="C84" s="10" t="s">
        <v>5</v>
      </c>
      <c r="D84" s="18"/>
      <c r="E84" s="18"/>
      <c r="F84" s="18"/>
      <c r="G84" s="18"/>
      <c r="H84" s="18"/>
      <c r="I84" s="18"/>
    </row>
    <row r="85" spans="2:9" ht="16.5" thickBot="1" x14ac:dyDescent="0.3">
      <c r="C85" s="1" t="s">
        <v>6</v>
      </c>
      <c r="D85" s="16">
        <v>49104900</v>
      </c>
      <c r="E85" s="16">
        <v>49104900</v>
      </c>
      <c r="F85" s="16">
        <v>13100197</v>
      </c>
      <c r="G85" s="16"/>
      <c r="H85" s="16"/>
      <c r="I85" s="16"/>
    </row>
    <row r="86" spans="2:9" ht="16.5" thickBot="1" x14ac:dyDescent="0.3">
      <c r="C86" s="1" t="s">
        <v>7</v>
      </c>
      <c r="D86" s="16">
        <v>4561100</v>
      </c>
      <c r="E86" s="16">
        <v>4561100</v>
      </c>
      <c r="F86" s="16">
        <v>1685247</v>
      </c>
      <c r="G86" s="16"/>
      <c r="H86" s="16"/>
      <c r="I86" s="16"/>
    </row>
    <row r="87" spans="2:9" ht="16.5" thickBot="1" x14ac:dyDescent="0.3">
      <c r="C87" s="1" t="s">
        <v>8</v>
      </c>
      <c r="D87" s="16"/>
      <c r="E87" s="16"/>
      <c r="F87" s="16">
        <v>-1365</v>
      </c>
      <c r="G87" s="16"/>
      <c r="H87" s="16"/>
      <c r="I87" s="16"/>
    </row>
    <row r="88" spans="2:9" ht="16.5" thickBot="1" x14ac:dyDescent="0.3">
      <c r="C88" s="10"/>
      <c r="D88" s="18"/>
      <c r="E88" s="18"/>
      <c r="F88" s="18"/>
      <c r="G88" s="18"/>
      <c r="H88" s="18"/>
      <c r="I88" s="18"/>
    </row>
    <row r="89" spans="2:9" ht="21.75" customHeight="1" thickBot="1" x14ac:dyDescent="0.3">
      <c r="C89" s="53" t="s">
        <v>39</v>
      </c>
      <c r="D89" s="54">
        <f t="shared" ref="D89:I89" si="10">SUM(D91:D104)</f>
        <v>344914000</v>
      </c>
      <c r="E89" s="54">
        <f t="shared" si="10"/>
        <v>344910240</v>
      </c>
      <c r="F89" s="54">
        <f t="shared" si="10"/>
        <v>26095098</v>
      </c>
      <c r="G89" s="54">
        <f t="shared" si="10"/>
        <v>0</v>
      </c>
      <c r="H89" s="54">
        <f t="shared" si="10"/>
        <v>0</v>
      </c>
      <c r="I89" s="54">
        <f t="shared" si="10"/>
        <v>0</v>
      </c>
    </row>
    <row r="90" spans="2:9" ht="16.5" thickBot="1" x14ac:dyDescent="0.3">
      <c r="B90" s="33"/>
      <c r="C90" s="29" t="s">
        <v>50</v>
      </c>
      <c r="D90" s="18"/>
      <c r="E90" s="18"/>
      <c r="F90" s="18"/>
      <c r="G90" s="18"/>
      <c r="H90" s="18"/>
      <c r="I90" s="18"/>
    </row>
    <row r="91" spans="2:9" ht="16.5" thickBot="1" x14ac:dyDescent="0.3">
      <c r="C91" s="1" t="s">
        <v>40</v>
      </c>
      <c r="D91" s="16">
        <v>121457000</v>
      </c>
      <c r="E91" s="16">
        <v>121457000</v>
      </c>
      <c r="F91" s="16">
        <v>22041129</v>
      </c>
      <c r="G91" s="16"/>
      <c r="H91" s="16"/>
      <c r="I91" s="16"/>
    </row>
    <row r="92" spans="2:9" ht="18" customHeight="1" thickBot="1" x14ac:dyDescent="0.3">
      <c r="C92" s="1" t="s">
        <v>41</v>
      </c>
      <c r="D92" s="16">
        <v>23670000</v>
      </c>
      <c r="E92" s="16">
        <v>23670000</v>
      </c>
      <c r="F92" s="16">
        <v>1855826</v>
      </c>
      <c r="G92" s="16"/>
      <c r="H92" s="16"/>
      <c r="I92" s="16"/>
    </row>
    <row r="93" spans="2:9" ht="20.25" customHeight="1" thickBot="1" x14ac:dyDescent="0.3">
      <c r="C93" s="1" t="s">
        <v>42</v>
      </c>
      <c r="D93" s="16">
        <v>100000</v>
      </c>
      <c r="E93" s="16">
        <v>100000</v>
      </c>
      <c r="F93" s="16">
        <v>3971</v>
      </c>
      <c r="G93" s="16"/>
      <c r="H93" s="16"/>
      <c r="I93" s="16"/>
    </row>
    <row r="94" spans="2:9" ht="18.75" customHeight="1" thickBot="1" x14ac:dyDescent="0.3">
      <c r="C94" s="1" t="s">
        <v>114</v>
      </c>
      <c r="D94" s="16">
        <v>3500000</v>
      </c>
      <c r="E94" s="16">
        <v>3496240</v>
      </c>
      <c r="F94" s="16">
        <v>1359364</v>
      </c>
      <c r="G94" s="16"/>
      <c r="H94" s="16"/>
      <c r="I94" s="16"/>
    </row>
    <row r="95" spans="2:9" ht="16.5" thickBot="1" x14ac:dyDescent="0.3">
      <c r="C95" s="1" t="s">
        <v>43</v>
      </c>
      <c r="D95" s="16">
        <v>860000</v>
      </c>
      <c r="E95" s="16">
        <v>860000</v>
      </c>
      <c r="F95" s="16">
        <v>49689</v>
      </c>
      <c r="G95" s="16"/>
      <c r="H95" s="16"/>
      <c r="I95" s="16"/>
    </row>
    <row r="96" spans="2:9" ht="26.25" thickBot="1" x14ac:dyDescent="0.3">
      <c r="C96" s="1" t="s">
        <v>53</v>
      </c>
      <c r="D96" s="16">
        <v>4500000</v>
      </c>
      <c r="E96" s="16">
        <v>4500000</v>
      </c>
      <c r="F96" s="16"/>
      <c r="G96" s="16"/>
      <c r="H96" s="16"/>
      <c r="I96" s="16"/>
    </row>
    <row r="97" spans="2:12" ht="26.25" hidden="1" customHeight="1" thickBot="1" x14ac:dyDescent="0.3">
      <c r="C97" s="1"/>
      <c r="D97" s="16"/>
      <c r="E97" s="16"/>
      <c r="F97" s="16"/>
      <c r="G97" s="16"/>
      <c r="H97" s="16"/>
      <c r="I97" s="16"/>
      <c r="L97" t="s">
        <v>30</v>
      </c>
    </row>
    <row r="98" spans="2:12" ht="39" thickBot="1" x14ac:dyDescent="0.3">
      <c r="C98" s="1" t="s">
        <v>54</v>
      </c>
      <c r="D98" s="16">
        <v>186300000</v>
      </c>
      <c r="E98" s="16">
        <v>186300000</v>
      </c>
      <c r="F98" s="16">
        <v>75951</v>
      </c>
      <c r="G98" s="16"/>
      <c r="H98" s="16"/>
      <c r="I98" s="16"/>
    </row>
    <row r="99" spans="2:12" ht="52.5" customHeight="1" thickBot="1" x14ac:dyDescent="0.3">
      <c r="C99" s="1" t="s">
        <v>55</v>
      </c>
      <c r="D99" s="16">
        <v>3648000</v>
      </c>
      <c r="E99" s="16">
        <v>3648000</v>
      </c>
      <c r="F99" s="16">
        <v>232952</v>
      </c>
      <c r="G99" s="16"/>
      <c r="H99" s="16"/>
      <c r="I99" s="16"/>
    </row>
    <row r="100" spans="2:12" ht="27.75" hidden="1" customHeight="1" thickBot="1" x14ac:dyDescent="0.3">
      <c r="C100" s="1" t="s">
        <v>125</v>
      </c>
      <c r="D100" s="16"/>
      <c r="E100" s="16"/>
      <c r="F100" s="16"/>
      <c r="G100" s="16"/>
      <c r="H100" s="16"/>
      <c r="I100" s="16"/>
    </row>
    <row r="101" spans="2:12" ht="27.75" hidden="1" customHeight="1" thickBot="1" x14ac:dyDescent="0.3">
      <c r="C101" s="48" t="s">
        <v>126</v>
      </c>
      <c r="D101" s="18"/>
      <c r="E101" s="18"/>
      <c r="F101" s="18"/>
      <c r="G101" s="18"/>
      <c r="H101" s="18"/>
      <c r="I101" s="18"/>
    </row>
    <row r="102" spans="2:12" ht="21" hidden="1" customHeight="1" thickBot="1" x14ac:dyDescent="0.3">
      <c r="B102" s="33"/>
      <c r="C102" s="1" t="s">
        <v>127</v>
      </c>
      <c r="D102" s="18"/>
      <c r="E102" s="18"/>
      <c r="F102" s="18"/>
      <c r="G102" s="18"/>
      <c r="H102" s="18"/>
      <c r="I102" s="18"/>
    </row>
    <row r="103" spans="2:12" ht="29.25" customHeight="1" thickBot="1" x14ac:dyDescent="0.3">
      <c r="B103" s="33"/>
      <c r="C103" s="1" t="s">
        <v>136</v>
      </c>
      <c r="D103" s="18">
        <v>405600</v>
      </c>
      <c r="E103" s="18">
        <v>405600</v>
      </c>
      <c r="F103" s="18">
        <v>467530</v>
      </c>
      <c r="G103" s="18"/>
      <c r="H103" s="18"/>
      <c r="I103" s="18"/>
    </row>
    <row r="104" spans="2:12" ht="29.25" customHeight="1" thickBot="1" x14ac:dyDescent="0.3">
      <c r="B104" s="33"/>
      <c r="C104" s="48" t="s">
        <v>148</v>
      </c>
      <c r="D104" s="18">
        <v>473400</v>
      </c>
      <c r="E104" s="18">
        <v>473400</v>
      </c>
      <c r="F104" s="18">
        <v>8686</v>
      </c>
      <c r="G104" s="18"/>
      <c r="H104" s="18"/>
      <c r="I104" s="18"/>
    </row>
    <row r="105" spans="2:12" ht="16.5" thickBot="1" x14ac:dyDescent="0.3">
      <c r="B105" s="33"/>
      <c r="C105" s="55" t="s">
        <v>10</v>
      </c>
      <c r="D105" s="54">
        <f t="shared" ref="D105:I105" si="11">D83+D89</f>
        <v>398580000</v>
      </c>
      <c r="E105" s="54">
        <f>E83+E89</f>
        <v>398576240</v>
      </c>
      <c r="F105" s="54">
        <f t="shared" si="11"/>
        <v>40879177</v>
      </c>
      <c r="G105" s="54">
        <f t="shared" si="11"/>
        <v>0</v>
      </c>
      <c r="H105" s="54">
        <f t="shared" si="11"/>
        <v>0</v>
      </c>
      <c r="I105" s="54">
        <f t="shared" si="11"/>
        <v>0</v>
      </c>
      <c r="L105" t="s">
        <v>30</v>
      </c>
    </row>
    <row r="106" spans="2:12" ht="16.5" thickBot="1" x14ac:dyDescent="0.3">
      <c r="B106" s="33"/>
      <c r="C106" s="29"/>
      <c r="D106" s="18"/>
      <c r="E106" s="18"/>
      <c r="F106" s="18"/>
      <c r="G106" s="18"/>
      <c r="H106" s="18"/>
      <c r="I106" s="18"/>
    </row>
    <row r="107" spans="2:12" ht="16.5" thickBot="1" x14ac:dyDescent="0.3">
      <c r="C107" s="29" t="s">
        <v>11</v>
      </c>
      <c r="D107" s="34">
        <v>1694</v>
      </c>
      <c r="E107" s="34">
        <v>1694</v>
      </c>
      <c r="F107" s="34">
        <v>1693</v>
      </c>
      <c r="G107" s="34"/>
      <c r="H107" s="24"/>
      <c r="I107" s="24"/>
    </row>
    <row r="108" spans="2:12" ht="28.5" customHeight="1" thickBot="1" x14ac:dyDescent="0.3">
      <c r="C108" s="76" t="s">
        <v>150</v>
      </c>
      <c r="D108" s="77"/>
      <c r="E108" s="77"/>
      <c r="F108" s="77"/>
      <c r="G108" s="77"/>
      <c r="H108" s="77"/>
      <c r="I108" s="78"/>
    </row>
    <row r="109" spans="2:12" ht="34.5" customHeight="1" thickBot="1" x14ac:dyDescent="0.3"/>
    <row r="110" spans="2:12" ht="25.5" customHeight="1" thickBot="1" x14ac:dyDescent="0.3">
      <c r="C110" s="73" t="s">
        <v>107</v>
      </c>
      <c r="D110" s="74"/>
      <c r="E110" s="74"/>
      <c r="F110" s="74"/>
      <c r="G110" s="74"/>
      <c r="H110" s="74"/>
      <c r="I110" s="75"/>
    </row>
    <row r="111" spans="2:12" ht="15.75" customHeight="1" x14ac:dyDescent="0.25">
      <c r="C111" s="4" t="s">
        <v>2</v>
      </c>
      <c r="D111" s="63" t="s">
        <v>141</v>
      </c>
      <c r="E111" s="63" t="s">
        <v>142</v>
      </c>
      <c r="F111" s="63" t="s">
        <v>143</v>
      </c>
      <c r="G111" s="63" t="s">
        <v>144</v>
      </c>
      <c r="H111" s="63" t="s">
        <v>145</v>
      </c>
      <c r="I111" s="63" t="s">
        <v>146</v>
      </c>
    </row>
    <row r="112" spans="2:12" ht="20.25" customHeight="1" x14ac:dyDescent="0.25">
      <c r="C112" s="4" t="s">
        <v>3</v>
      </c>
      <c r="D112" s="64"/>
      <c r="E112" s="64"/>
      <c r="F112" s="64"/>
      <c r="G112" s="64"/>
      <c r="H112" s="64"/>
      <c r="I112" s="64"/>
    </row>
    <row r="113" spans="3:9" ht="15" customHeight="1" thickBot="1" x14ac:dyDescent="0.3">
      <c r="C113" s="3"/>
      <c r="D113" s="65"/>
      <c r="E113" s="65"/>
      <c r="F113" s="65"/>
      <c r="G113" s="65"/>
      <c r="H113" s="65"/>
      <c r="I113" s="65"/>
    </row>
    <row r="114" spans="3:9" ht="16.5" thickBot="1" x14ac:dyDescent="0.3">
      <c r="C114" s="53" t="s">
        <v>4</v>
      </c>
      <c r="D114" s="52">
        <f t="shared" ref="D114:I114" si="12">SUM(D116:D118)</f>
        <v>175600</v>
      </c>
      <c r="E114" s="52">
        <f t="shared" si="12"/>
        <v>175600</v>
      </c>
      <c r="F114" s="52">
        <f t="shared" si="12"/>
        <v>56046</v>
      </c>
      <c r="G114" s="52">
        <f t="shared" si="12"/>
        <v>0</v>
      </c>
      <c r="H114" s="52">
        <f t="shared" si="12"/>
        <v>0</v>
      </c>
      <c r="I114" s="52">
        <f t="shared" si="12"/>
        <v>0</v>
      </c>
    </row>
    <row r="115" spans="3:9" ht="16.5" thickBot="1" x14ac:dyDescent="0.3">
      <c r="C115" s="2" t="s">
        <v>5</v>
      </c>
      <c r="D115" s="16"/>
      <c r="E115" s="16"/>
      <c r="F115" s="16"/>
      <c r="G115" s="16"/>
      <c r="H115" s="16"/>
      <c r="I115" s="16"/>
    </row>
    <row r="116" spans="3:9" ht="16.5" thickBot="1" x14ac:dyDescent="0.3">
      <c r="C116" s="5" t="s">
        <v>6</v>
      </c>
      <c r="D116" s="16">
        <v>175600</v>
      </c>
      <c r="E116" s="16">
        <v>175600</v>
      </c>
      <c r="F116" s="16">
        <v>56046</v>
      </c>
      <c r="G116" s="16"/>
      <c r="H116" s="16"/>
      <c r="I116" s="16"/>
    </row>
    <row r="117" spans="3:9" ht="16.5" thickBot="1" x14ac:dyDescent="0.3">
      <c r="C117" s="5" t="s">
        <v>7</v>
      </c>
      <c r="D117" s="16"/>
      <c r="E117" s="16"/>
      <c r="F117" s="16"/>
      <c r="G117" s="16"/>
      <c r="H117" s="16"/>
      <c r="I117" s="16"/>
    </row>
    <row r="118" spans="3:9" ht="16.5" thickBot="1" x14ac:dyDescent="0.3">
      <c r="C118" s="5" t="s">
        <v>8</v>
      </c>
      <c r="D118" s="16"/>
      <c r="E118" s="16"/>
      <c r="F118" s="16"/>
      <c r="G118" s="16"/>
      <c r="H118" s="16"/>
      <c r="I118" s="16"/>
    </row>
    <row r="119" spans="3:9" ht="16.5" thickBot="1" x14ac:dyDescent="0.3">
      <c r="C119" s="2"/>
      <c r="D119" s="16"/>
      <c r="E119" s="16"/>
      <c r="F119" s="16"/>
      <c r="G119" s="16"/>
      <c r="H119" s="16"/>
      <c r="I119" s="16"/>
    </row>
    <row r="120" spans="3:9" ht="16.5" thickBot="1" x14ac:dyDescent="0.3">
      <c r="C120" s="53" t="s">
        <v>39</v>
      </c>
      <c r="D120" s="52">
        <f t="shared" ref="D120:I120" si="13">SUM(D122:D123)</f>
        <v>0</v>
      </c>
      <c r="E120" s="52">
        <f t="shared" si="13"/>
        <v>0</v>
      </c>
      <c r="F120" s="52">
        <f t="shared" si="13"/>
        <v>0</v>
      </c>
      <c r="G120" s="52">
        <f t="shared" si="13"/>
        <v>0</v>
      </c>
      <c r="H120" s="52">
        <f t="shared" si="13"/>
        <v>0</v>
      </c>
      <c r="I120" s="52">
        <f t="shared" si="13"/>
        <v>0</v>
      </c>
    </row>
    <row r="121" spans="3:9" ht="16.5" thickBot="1" x14ac:dyDescent="0.3">
      <c r="C121" s="28"/>
      <c r="D121" s="16"/>
      <c r="E121" s="16"/>
      <c r="F121" s="16"/>
      <c r="G121" s="16"/>
      <c r="H121" s="16"/>
      <c r="I121" s="16"/>
    </row>
    <row r="122" spans="3:9" ht="43.5" hidden="1" customHeight="1" thickBot="1" x14ac:dyDescent="0.3">
      <c r="C122" s="5"/>
      <c r="D122" s="16"/>
      <c r="E122" s="16"/>
      <c r="F122" s="16"/>
      <c r="G122" s="16"/>
      <c r="H122" s="16"/>
      <c r="I122" s="16"/>
    </row>
    <row r="123" spans="3:9" ht="16.5" hidden="1" thickBot="1" x14ac:dyDescent="0.3">
      <c r="C123" s="2"/>
      <c r="D123" s="16"/>
      <c r="E123" s="16"/>
      <c r="F123" s="16"/>
      <c r="G123" s="16"/>
      <c r="H123" s="16"/>
      <c r="I123" s="16"/>
    </row>
    <row r="124" spans="3:9" ht="16.5" hidden="1" thickBot="1" x14ac:dyDescent="0.3">
      <c r="C124" s="2"/>
      <c r="D124" s="16"/>
      <c r="E124" s="16"/>
      <c r="F124" s="16"/>
      <c r="G124" s="16"/>
      <c r="H124" s="16"/>
      <c r="I124" s="16"/>
    </row>
    <row r="125" spans="3:9" ht="16.5" thickBot="1" x14ac:dyDescent="0.3">
      <c r="C125" s="53" t="s">
        <v>10</v>
      </c>
      <c r="D125" s="52">
        <f t="shared" ref="D125:I125" si="14">D114+D120</f>
        <v>175600</v>
      </c>
      <c r="E125" s="52">
        <f t="shared" si="14"/>
        <v>175600</v>
      </c>
      <c r="F125" s="52">
        <f t="shared" si="14"/>
        <v>56046</v>
      </c>
      <c r="G125" s="52">
        <f t="shared" si="14"/>
        <v>0</v>
      </c>
      <c r="H125" s="52">
        <f t="shared" si="14"/>
        <v>0</v>
      </c>
      <c r="I125" s="52">
        <f t="shared" si="14"/>
        <v>0</v>
      </c>
    </row>
    <row r="126" spans="3:9" ht="16.5" thickBot="1" x14ac:dyDescent="0.3">
      <c r="C126" s="2"/>
      <c r="D126" s="16"/>
      <c r="E126" s="16"/>
      <c r="F126" s="16"/>
      <c r="G126" s="16"/>
      <c r="H126" s="16"/>
      <c r="I126" s="16"/>
    </row>
    <row r="127" spans="3:9" ht="16.5" thickBot="1" x14ac:dyDescent="0.3">
      <c r="C127" s="28" t="s">
        <v>11</v>
      </c>
      <c r="D127" s="34">
        <v>3</v>
      </c>
      <c r="E127" s="34">
        <v>3</v>
      </c>
      <c r="F127" s="34">
        <v>3</v>
      </c>
      <c r="G127" s="34"/>
      <c r="H127" s="34"/>
      <c r="I127" s="34"/>
    </row>
    <row r="128" spans="3:9" ht="6.75" customHeight="1" x14ac:dyDescent="0.25">
      <c r="C128" s="86"/>
      <c r="D128" s="86"/>
      <c r="E128" s="86"/>
      <c r="F128" s="86"/>
      <c r="G128" s="86"/>
      <c r="H128" s="86"/>
      <c r="I128" s="86"/>
    </row>
    <row r="129" spans="3:9" ht="20.25" customHeight="1" x14ac:dyDescent="0.25"/>
    <row r="130" spans="3:9" ht="18" customHeight="1" x14ac:dyDescent="0.25">
      <c r="C130" s="12"/>
      <c r="D130" s="19"/>
      <c r="E130" s="19"/>
      <c r="F130" s="8"/>
      <c r="G130" s="8"/>
      <c r="H130" s="8"/>
      <c r="I130" s="8"/>
    </row>
    <row r="131" spans="3:9" ht="16.5" thickBot="1" x14ac:dyDescent="0.3">
      <c r="C131" s="8"/>
      <c r="D131" s="19"/>
      <c r="E131" s="19"/>
      <c r="F131" s="8"/>
      <c r="G131" s="8"/>
      <c r="H131" s="8"/>
      <c r="I131" s="8"/>
    </row>
    <row r="132" spans="3:9" ht="22.5" customHeight="1" thickBot="1" x14ac:dyDescent="0.3">
      <c r="C132" s="73" t="s">
        <v>108</v>
      </c>
      <c r="D132" s="74"/>
      <c r="E132" s="74"/>
      <c r="F132" s="74"/>
      <c r="G132" s="74"/>
      <c r="H132" s="74"/>
      <c r="I132" s="75"/>
    </row>
    <row r="133" spans="3:9" ht="15.75" customHeight="1" x14ac:dyDescent="0.25">
      <c r="C133" s="7" t="s">
        <v>2</v>
      </c>
      <c r="D133" s="63" t="s">
        <v>141</v>
      </c>
      <c r="E133" s="63" t="s">
        <v>142</v>
      </c>
      <c r="F133" s="63" t="s">
        <v>143</v>
      </c>
      <c r="G133" s="63" t="s">
        <v>144</v>
      </c>
      <c r="H133" s="63" t="s">
        <v>145</v>
      </c>
      <c r="I133" s="63" t="s">
        <v>146</v>
      </c>
    </row>
    <row r="134" spans="3:9" ht="17.25" customHeight="1" x14ac:dyDescent="0.25">
      <c r="C134" s="7" t="s">
        <v>3</v>
      </c>
      <c r="D134" s="64"/>
      <c r="E134" s="64"/>
      <c r="F134" s="64"/>
      <c r="G134" s="64"/>
      <c r="H134" s="64"/>
      <c r="I134" s="64"/>
    </row>
    <row r="135" spans="3:9" ht="18.75" customHeight="1" thickBot="1" x14ac:dyDescent="0.3">
      <c r="C135" s="9"/>
      <c r="D135" s="65"/>
      <c r="E135" s="65"/>
      <c r="F135" s="65"/>
      <c r="G135" s="65"/>
      <c r="H135" s="65"/>
      <c r="I135" s="65"/>
    </row>
    <row r="136" spans="3:9" ht="16.5" thickBot="1" x14ac:dyDescent="0.3">
      <c r="C136" s="51" t="s">
        <v>4</v>
      </c>
      <c r="D136" s="52">
        <f t="shared" ref="D136:I136" si="15">SUM(D138:D140)</f>
        <v>23259500</v>
      </c>
      <c r="E136" s="52">
        <f t="shared" si="15"/>
        <v>23259500</v>
      </c>
      <c r="F136" s="52">
        <f t="shared" si="15"/>
        <v>7658668</v>
      </c>
      <c r="G136" s="52">
        <f t="shared" si="15"/>
        <v>0</v>
      </c>
      <c r="H136" s="52">
        <f t="shared" si="15"/>
        <v>0</v>
      </c>
      <c r="I136" s="52">
        <f t="shared" si="15"/>
        <v>0</v>
      </c>
    </row>
    <row r="137" spans="3:9" ht="16.5" thickBot="1" x14ac:dyDescent="0.3">
      <c r="C137" s="10" t="s">
        <v>5</v>
      </c>
      <c r="D137" s="18"/>
      <c r="E137" s="18"/>
      <c r="F137" s="18"/>
      <c r="G137" s="18"/>
      <c r="H137" s="18"/>
      <c r="I137" s="18"/>
    </row>
    <row r="138" spans="3:9" ht="16.5" thickBot="1" x14ac:dyDescent="0.3">
      <c r="C138" s="1" t="s">
        <v>6</v>
      </c>
      <c r="D138" s="16">
        <v>21278000</v>
      </c>
      <c r="E138" s="16">
        <v>21278000</v>
      </c>
      <c r="F138" s="16">
        <v>6768255</v>
      </c>
      <c r="G138" s="16"/>
      <c r="H138" s="16"/>
      <c r="I138" s="16"/>
    </row>
    <row r="139" spans="3:9" ht="16.5" thickBot="1" x14ac:dyDescent="0.3">
      <c r="C139" s="1" t="s">
        <v>7</v>
      </c>
      <c r="D139" s="16">
        <v>1981500</v>
      </c>
      <c r="E139" s="16">
        <v>1981500</v>
      </c>
      <c r="F139" s="16">
        <v>890413</v>
      </c>
      <c r="G139" s="16"/>
      <c r="H139" s="16"/>
      <c r="I139" s="16"/>
    </row>
    <row r="140" spans="3:9" ht="16.5" thickBot="1" x14ac:dyDescent="0.3">
      <c r="C140" s="1" t="s">
        <v>8</v>
      </c>
      <c r="D140" s="16"/>
      <c r="E140" s="16"/>
      <c r="F140" s="16"/>
      <c r="G140" s="16"/>
      <c r="H140" s="16"/>
      <c r="I140" s="16"/>
    </row>
    <row r="141" spans="3:9" ht="16.5" thickBot="1" x14ac:dyDescent="0.3">
      <c r="C141" s="10"/>
      <c r="D141" s="18"/>
      <c r="E141" s="18"/>
      <c r="F141" s="18"/>
      <c r="G141" s="18"/>
      <c r="H141" s="18"/>
      <c r="I141" s="18"/>
    </row>
    <row r="142" spans="3:9" ht="20.25" customHeight="1" thickBot="1" x14ac:dyDescent="0.3">
      <c r="C142" s="53" t="s">
        <v>39</v>
      </c>
      <c r="D142" s="54">
        <f>SUM(D144:D172)-D150</f>
        <v>1471638100</v>
      </c>
      <c r="E142" s="54">
        <f t="shared" ref="E142:I142" si="16">SUM(E144:E172)-E150</f>
        <v>1471628121</v>
      </c>
      <c r="F142" s="54">
        <f t="shared" si="16"/>
        <v>168314493</v>
      </c>
      <c r="G142" s="54">
        <f t="shared" si="16"/>
        <v>0</v>
      </c>
      <c r="H142" s="54">
        <f t="shared" si="16"/>
        <v>0</v>
      </c>
      <c r="I142" s="54">
        <f t="shared" si="16"/>
        <v>0</v>
      </c>
    </row>
    <row r="143" spans="3:9" ht="16.5" thickBot="1" x14ac:dyDescent="0.3">
      <c r="C143" s="29" t="s">
        <v>50</v>
      </c>
      <c r="D143" s="18"/>
      <c r="E143" s="18"/>
      <c r="F143" s="18"/>
      <c r="G143" s="18"/>
      <c r="H143" s="18"/>
      <c r="I143" s="18"/>
    </row>
    <row r="144" spans="3:9" ht="21" customHeight="1" thickBot="1" x14ac:dyDescent="0.3">
      <c r="C144" s="1" t="s">
        <v>51</v>
      </c>
      <c r="D144" s="16">
        <v>657700000</v>
      </c>
      <c r="E144" s="16">
        <v>657700000</v>
      </c>
      <c r="F144" s="16">
        <v>165607634</v>
      </c>
      <c r="G144" s="16"/>
      <c r="H144" s="16"/>
      <c r="I144" s="16"/>
    </row>
    <row r="145" spans="3:9" ht="29.25" customHeight="1" thickBot="1" x14ac:dyDescent="0.3">
      <c r="C145" s="1" t="s">
        <v>115</v>
      </c>
      <c r="D145" s="16">
        <v>3300000</v>
      </c>
      <c r="E145" s="16">
        <v>3300000</v>
      </c>
      <c r="F145" s="16">
        <v>642568</v>
      </c>
      <c r="G145" s="16"/>
      <c r="H145" s="16"/>
      <c r="I145" s="16"/>
    </row>
    <row r="146" spans="3:9" ht="31.5" customHeight="1" thickBot="1" x14ac:dyDescent="0.3">
      <c r="C146" s="1" t="s">
        <v>120</v>
      </c>
      <c r="D146" s="16">
        <v>8924600</v>
      </c>
      <c r="E146" s="16">
        <v>8914621</v>
      </c>
      <c r="F146" s="16">
        <v>769070</v>
      </c>
      <c r="G146" s="16"/>
      <c r="H146" s="16"/>
      <c r="I146" s="16"/>
    </row>
    <row r="147" spans="3:9" ht="26.25" thickBot="1" x14ac:dyDescent="0.3">
      <c r="C147" s="1" t="s">
        <v>121</v>
      </c>
      <c r="D147" s="16">
        <v>400000</v>
      </c>
      <c r="E147" s="16">
        <v>400000</v>
      </c>
      <c r="F147" s="16"/>
      <c r="G147" s="16"/>
      <c r="H147" s="16"/>
      <c r="I147" s="16"/>
    </row>
    <row r="148" spans="3:9" ht="26.25" thickBot="1" x14ac:dyDescent="0.3">
      <c r="C148" s="1" t="s">
        <v>56</v>
      </c>
      <c r="D148" s="16">
        <v>2500000</v>
      </c>
      <c r="E148" s="16">
        <v>2500000</v>
      </c>
      <c r="F148" s="16"/>
      <c r="G148" s="16"/>
      <c r="H148" s="16"/>
      <c r="I148" s="16"/>
    </row>
    <row r="149" spans="3:9" ht="16.5" thickBot="1" x14ac:dyDescent="0.3">
      <c r="C149" s="1" t="s">
        <v>57</v>
      </c>
      <c r="D149" s="16">
        <v>793714100</v>
      </c>
      <c r="E149" s="16">
        <v>793714100</v>
      </c>
      <c r="F149" s="16"/>
      <c r="G149" s="16"/>
      <c r="H149" s="16"/>
      <c r="I149" s="16"/>
    </row>
    <row r="150" spans="3:9" ht="26.25" thickBot="1" x14ac:dyDescent="0.3">
      <c r="C150" s="1" t="s">
        <v>58</v>
      </c>
      <c r="D150" s="16">
        <f t="shared" ref="D150:F150" si="17">SUM(D151:D171)</f>
        <v>5099400</v>
      </c>
      <c r="E150" s="16">
        <f t="shared" si="17"/>
        <v>5099400</v>
      </c>
      <c r="F150" s="16">
        <f t="shared" si="17"/>
        <v>1274561</v>
      </c>
      <c r="G150" s="16"/>
      <c r="H150" s="16"/>
      <c r="I150" s="16"/>
    </row>
    <row r="151" spans="3:9" ht="22.5" customHeight="1" thickBot="1" x14ac:dyDescent="0.3">
      <c r="C151" s="1" t="s">
        <v>59</v>
      </c>
      <c r="D151" s="16">
        <v>709600</v>
      </c>
      <c r="E151" s="16">
        <v>709600</v>
      </c>
      <c r="F151" s="16">
        <v>177400</v>
      </c>
      <c r="G151" s="16"/>
      <c r="H151" s="16"/>
      <c r="I151" s="16"/>
    </row>
    <row r="152" spans="3:9" ht="18.75" customHeight="1" thickBot="1" x14ac:dyDescent="0.3">
      <c r="C152" s="48" t="s">
        <v>60</v>
      </c>
      <c r="D152" s="16">
        <v>282900</v>
      </c>
      <c r="E152" s="16">
        <v>282900</v>
      </c>
      <c r="F152" s="16">
        <v>70472</v>
      </c>
      <c r="G152" s="16"/>
      <c r="H152" s="16"/>
      <c r="I152" s="16"/>
    </row>
    <row r="153" spans="3:9" ht="18" customHeight="1" thickBot="1" x14ac:dyDescent="0.3">
      <c r="C153" s="48" t="s">
        <v>61</v>
      </c>
      <c r="D153" s="16">
        <v>722200</v>
      </c>
      <c r="E153" s="16">
        <v>722200</v>
      </c>
      <c r="F153" s="16">
        <v>180550</v>
      </c>
      <c r="G153" s="16"/>
      <c r="H153" s="16"/>
      <c r="I153" s="16"/>
    </row>
    <row r="154" spans="3:9" ht="26.25" thickBot="1" x14ac:dyDescent="0.3">
      <c r="C154" s="48" t="s">
        <v>62</v>
      </c>
      <c r="D154" s="18">
        <v>212800</v>
      </c>
      <c r="E154" s="18">
        <v>212800</v>
      </c>
      <c r="F154" s="18">
        <v>53200</v>
      </c>
      <c r="G154" s="18"/>
      <c r="H154" s="18"/>
      <c r="I154" s="18"/>
    </row>
    <row r="155" spans="3:9" ht="26.25" thickBot="1" x14ac:dyDescent="0.3">
      <c r="C155" s="48" t="s">
        <v>63</v>
      </c>
      <c r="D155" s="18">
        <v>478400</v>
      </c>
      <c r="E155" s="18">
        <v>478400</v>
      </c>
      <c r="F155" s="18">
        <v>119600</v>
      </c>
      <c r="G155" s="18"/>
      <c r="H155" s="18"/>
      <c r="I155" s="18"/>
    </row>
    <row r="156" spans="3:9" ht="18" customHeight="1" thickBot="1" x14ac:dyDescent="0.3">
      <c r="C156" s="48" t="s">
        <v>64</v>
      </c>
      <c r="D156" s="18">
        <v>112700</v>
      </c>
      <c r="E156" s="18">
        <v>112700</v>
      </c>
      <c r="F156" s="18">
        <v>28175</v>
      </c>
      <c r="G156" s="18"/>
      <c r="H156" s="18"/>
      <c r="I156" s="18"/>
    </row>
    <row r="157" spans="3:9" ht="18" customHeight="1" thickBot="1" x14ac:dyDescent="0.3">
      <c r="C157" s="48" t="s">
        <v>65</v>
      </c>
      <c r="D157" s="18">
        <v>372600</v>
      </c>
      <c r="E157" s="18">
        <v>372600</v>
      </c>
      <c r="F157" s="18">
        <v>93150</v>
      </c>
      <c r="G157" s="18"/>
      <c r="H157" s="18"/>
      <c r="I157" s="18"/>
    </row>
    <row r="158" spans="3:9" ht="20.25" customHeight="1" thickBot="1" x14ac:dyDescent="0.3">
      <c r="C158" s="48" t="s">
        <v>66</v>
      </c>
      <c r="D158" s="18">
        <v>406000</v>
      </c>
      <c r="E158" s="18">
        <v>406000</v>
      </c>
      <c r="F158" s="18">
        <v>101464</v>
      </c>
      <c r="G158" s="18"/>
      <c r="H158" s="18"/>
      <c r="I158" s="18"/>
    </row>
    <row r="159" spans="3:9" ht="17.25" customHeight="1" thickBot="1" x14ac:dyDescent="0.3">
      <c r="C159" s="48" t="s">
        <v>67</v>
      </c>
      <c r="D159" s="18">
        <v>92000</v>
      </c>
      <c r="E159" s="18">
        <v>92000</v>
      </c>
      <c r="F159" s="18">
        <v>23000</v>
      </c>
      <c r="G159" s="18"/>
      <c r="H159" s="18"/>
      <c r="I159" s="18"/>
    </row>
    <row r="160" spans="3:9" ht="26.25" customHeight="1" thickBot="1" x14ac:dyDescent="0.3">
      <c r="C160" s="48" t="s">
        <v>68</v>
      </c>
      <c r="D160" s="18">
        <v>193200</v>
      </c>
      <c r="E160" s="18">
        <v>193200</v>
      </c>
      <c r="F160" s="18">
        <v>48300</v>
      </c>
      <c r="G160" s="18"/>
      <c r="H160" s="18"/>
      <c r="I160" s="18"/>
    </row>
    <row r="161" spans="3:9" ht="29.25" customHeight="1" thickBot="1" x14ac:dyDescent="0.3">
      <c r="C161" s="48" t="s">
        <v>69</v>
      </c>
      <c r="D161" s="18">
        <v>312800</v>
      </c>
      <c r="E161" s="18">
        <v>312800</v>
      </c>
      <c r="F161" s="18">
        <v>78200</v>
      </c>
      <c r="G161" s="18"/>
      <c r="H161" s="18"/>
      <c r="I161" s="18"/>
    </row>
    <row r="162" spans="3:9" ht="18.75" customHeight="1" thickBot="1" x14ac:dyDescent="0.3">
      <c r="C162" s="48" t="s">
        <v>70</v>
      </c>
      <c r="D162" s="18">
        <v>287500</v>
      </c>
      <c r="E162" s="18">
        <v>287500</v>
      </c>
      <c r="F162" s="18">
        <v>71875</v>
      </c>
      <c r="G162" s="18"/>
      <c r="H162" s="18"/>
      <c r="I162" s="18"/>
    </row>
    <row r="163" spans="3:9" ht="28.5" customHeight="1" thickBot="1" x14ac:dyDescent="0.3">
      <c r="C163" s="48" t="s">
        <v>71</v>
      </c>
      <c r="D163" s="18">
        <v>59800</v>
      </c>
      <c r="E163" s="18">
        <v>59800</v>
      </c>
      <c r="F163" s="18">
        <v>14950</v>
      </c>
      <c r="G163" s="18"/>
      <c r="H163" s="18"/>
      <c r="I163" s="18"/>
    </row>
    <row r="164" spans="3:9" ht="17.25" customHeight="1" thickBot="1" x14ac:dyDescent="0.3">
      <c r="C164" s="48" t="s">
        <v>72</v>
      </c>
      <c r="D164" s="18">
        <v>52900</v>
      </c>
      <c r="E164" s="18">
        <v>52900</v>
      </c>
      <c r="F164" s="18">
        <v>13225</v>
      </c>
      <c r="G164" s="18"/>
      <c r="H164" s="18"/>
      <c r="I164" s="18"/>
    </row>
    <row r="165" spans="3:9" ht="19.5" customHeight="1" thickBot="1" x14ac:dyDescent="0.3">
      <c r="C165" s="48" t="s">
        <v>73</v>
      </c>
      <c r="D165" s="18">
        <v>59800</v>
      </c>
      <c r="E165" s="18">
        <v>59800</v>
      </c>
      <c r="F165" s="18">
        <v>14950</v>
      </c>
      <c r="G165" s="18"/>
      <c r="H165" s="18"/>
      <c r="I165" s="18"/>
    </row>
    <row r="166" spans="3:9" ht="18.75" customHeight="1" thickBot="1" x14ac:dyDescent="0.3">
      <c r="C166" s="48" t="s">
        <v>74</v>
      </c>
      <c r="D166" s="18">
        <v>236900</v>
      </c>
      <c r="E166" s="18">
        <v>236900</v>
      </c>
      <c r="F166" s="18">
        <v>59225</v>
      </c>
      <c r="G166" s="18"/>
      <c r="H166" s="18"/>
      <c r="I166" s="18"/>
    </row>
    <row r="167" spans="3:9" ht="18.75" customHeight="1" thickBot="1" x14ac:dyDescent="0.3">
      <c r="C167" s="48" t="s">
        <v>75</v>
      </c>
      <c r="D167" s="18">
        <v>51800</v>
      </c>
      <c r="E167" s="18">
        <v>51800</v>
      </c>
      <c r="F167" s="18">
        <v>12950</v>
      </c>
      <c r="G167" s="18"/>
      <c r="H167" s="18"/>
      <c r="I167" s="18"/>
    </row>
    <row r="168" spans="3:9" ht="16.5" thickBot="1" x14ac:dyDescent="0.3">
      <c r="C168" s="48" t="s">
        <v>76</v>
      </c>
      <c r="D168" s="18">
        <v>230000</v>
      </c>
      <c r="E168" s="18">
        <v>230000</v>
      </c>
      <c r="F168" s="18">
        <v>57500</v>
      </c>
      <c r="G168" s="18"/>
      <c r="H168" s="18"/>
      <c r="I168" s="18"/>
    </row>
    <row r="169" spans="3:9" ht="25.5" customHeight="1" thickBot="1" x14ac:dyDescent="0.3">
      <c r="C169" s="48" t="s">
        <v>77</v>
      </c>
      <c r="D169" s="18">
        <v>113900</v>
      </c>
      <c r="E169" s="18">
        <v>113900</v>
      </c>
      <c r="F169" s="18">
        <v>28475</v>
      </c>
      <c r="G169" s="18"/>
      <c r="H169" s="18"/>
      <c r="I169" s="18"/>
    </row>
    <row r="170" spans="3:9" ht="16.5" customHeight="1" thickBot="1" x14ac:dyDescent="0.3">
      <c r="C170" s="48" t="s">
        <v>78</v>
      </c>
      <c r="D170" s="18">
        <v>51800</v>
      </c>
      <c r="E170" s="18">
        <v>51800</v>
      </c>
      <c r="F170" s="18">
        <v>12950</v>
      </c>
      <c r="G170" s="18"/>
      <c r="H170" s="18"/>
      <c r="I170" s="18"/>
    </row>
    <row r="171" spans="3:9" ht="28.5" customHeight="1" thickBot="1" x14ac:dyDescent="0.3">
      <c r="C171" s="48" t="s">
        <v>79</v>
      </c>
      <c r="D171" s="18">
        <v>59800</v>
      </c>
      <c r="E171" s="18">
        <v>59800</v>
      </c>
      <c r="F171" s="18">
        <v>14950</v>
      </c>
      <c r="G171" s="18"/>
      <c r="H171" s="18"/>
      <c r="I171" s="18"/>
    </row>
    <row r="172" spans="3:9" ht="28.5" customHeight="1" thickBot="1" x14ac:dyDescent="0.3">
      <c r="C172" s="48" t="s">
        <v>122</v>
      </c>
      <c r="D172" s="18"/>
      <c r="E172" s="18"/>
      <c r="F172" s="18">
        <v>20660</v>
      </c>
      <c r="G172" s="18"/>
      <c r="H172" s="18"/>
      <c r="I172" s="18"/>
    </row>
    <row r="173" spans="3:9" ht="16.5" thickBot="1" x14ac:dyDescent="0.3">
      <c r="C173" s="51" t="s">
        <v>10</v>
      </c>
      <c r="D173" s="54">
        <f t="shared" ref="D173:I173" si="18">D136+D142</f>
        <v>1494897600</v>
      </c>
      <c r="E173" s="54">
        <f t="shared" si="18"/>
        <v>1494887621</v>
      </c>
      <c r="F173" s="54">
        <f t="shared" si="18"/>
        <v>175973161</v>
      </c>
      <c r="G173" s="54">
        <f t="shared" si="18"/>
        <v>0</v>
      </c>
      <c r="H173" s="54">
        <f t="shared" si="18"/>
        <v>0</v>
      </c>
      <c r="I173" s="54">
        <f t="shared" si="18"/>
        <v>0</v>
      </c>
    </row>
    <row r="174" spans="3:9" ht="16.5" thickBot="1" x14ac:dyDescent="0.3">
      <c r="C174" s="10"/>
      <c r="D174" s="18"/>
      <c r="E174" s="18"/>
      <c r="F174" s="11"/>
      <c r="G174" s="18"/>
      <c r="H174" s="18"/>
      <c r="I174" s="18"/>
    </row>
    <row r="175" spans="3:9" ht="16.5" thickBot="1" x14ac:dyDescent="0.3">
      <c r="C175" s="29" t="s">
        <v>11</v>
      </c>
      <c r="D175" s="44">
        <v>730</v>
      </c>
      <c r="E175" s="34">
        <v>730</v>
      </c>
      <c r="F175" s="45">
        <v>725</v>
      </c>
      <c r="G175" s="34"/>
      <c r="H175" s="34"/>
      <c r="I175" s="34"/>
    </row>
    <row r="176" spans="3:9" ht="56.25" customHeight="1" thickBot="1" x14ac:dyDescent="0.3">
      <c r="C176" s="70" t="s">
        <v>151</v>
      </c>
      <c r="D176" s="71"/>
      <c r="E176" s="71"/>
      <c r="F176" s="71"/>
      <c r="G176" s="71"/>
      <c r="H176" s="71"/>
      <c r="I176" s="72"/>
    </row>
    <row r="177" spans="3:9" ht="18.75" customHeight="1" x14ac:dyDescent="0.25">
      <c r="C177" s="43"/>
      <c r="D177" s="43"/>
      <c r="E177" s="43"/>
      <c r="F177" s="43"/>
      <c r="G177" s="43"/>
      <c r="H177" s="43"/>
      <c r="I177" s="43"/>
    </row>
    <row r="178" spans="3:9" ht="16.5" thickBot="1" x14ac:dyDescent="0.3"/>
    <row r="179" spans="3:9" ht="27.75" customHeight="1" thickBot="1" x14ac:dyDescent="0.3">
      <c r="C179" s="73" t="s">
        <v>109</v>
      </c>
      <c r="D179" s="74"/>
      <c r="E179" s="74"/>
      <c r="F179" s="74"/>
      <c r="G179" s="74"/>
      <c r="H179" s="74"/>
      <c r="I179" s="75"/>
    </row>
    <row r="180" spans="3:9" ht="15.75" customHeight="1" x14ac:dyDescent="0.25">
      <c r="C180" s="4" t="s">
        <v>2</v>
      </c>
      <c r="D180" s="63" t="s">
        <v>141</v>
      </c>
      <c r="E180" s="63" t="s">
        <v>142</v>
      </c>
      <c r="F180" s="63" t="s">
        <v>143</v>
      </c>
      <c r="G180" s="63" t="s">
        <v>144</v>
      </c>
      <c r="H180" s="63" t="s">
        <v>145</v>
      </c>
      <c r="I180" s="63" t="s">
        <v>146</v>
      </c>
    </row>
    <row r="181" spans="3:9" ht="16.5" customHeight="1" x14ac:dyDescent="0.25">
      <c r="C181" s="4" t="s">
        <v>3</v>
      </c>
      <c r="D181" s="64"/>
      <c r="E181" s="64"/>
      <c r="F181" s="64"/>
      <c r="G181" s="64"/>
      <c r="H181" s="64"/>
      <c r="I181" s="64"/>
    </row>
    <row r="182" spans="3:9" ht="18" customHeight="1" thickBot="1" x14ac:dyDescent="0.3">
      <c r="C182" s="3"/>
      <c r="D182" s="65"/>
      <c r="E182" s="65"/>
      <c r="F182" s="65"/>
      <c r="G182" s="65"/>
      <c r="H182" s="65"/>
      <c r="I182" s="65"/>
    </row>
    <row r="183" spans="3:9" ht="16.5" thickBot="1" x14ac:dyDescent="0.3">
      <c r="C183" s="53" t="s">
        <v>4</v>
      </c>
      <c r="D183" s="52">
        <f t="shared" ref="D183:I183" si="19">SUM(D185:D187)</f>
        <v>79784800</v>
      </c>
      <c r="E183" s="52">
        <f t="shared" si="19"/>
        <v>79784800</v>
      </c>
      <c r="F183" s="52">
        <f t="shared" si="19"/>
        <v>20861159</v>
      </c>
      <c r="G183" s="52">
        <f t="shared" si="19"/>
        <v>0</v>
      </c>
      <c r="H183" s="52">
        <f t="shared" si="19"/>
        <v>0</v>
      </c>
      <c r="I183" s="52">
        <f t="shared" si="19"/>
        <v>0</v>
      </c>
    </row>
    <row r="184" spans="3:9" ht="16.5" thickBot="1" x14ac:dyDescent="0.3">
      <c r="C184" s="2" t="s">
        <v>5</v>
      </c>
      <c r="D184" s="16"/>
      <c r="E184" s="16"/>
      <c r="F184" s="16"/>
      <c r="G184" s="16"/>
      <c r="H184" s="16"/>
      <c r="I184" s="16"/>
    </row>
    <row r="185" spans="3:9" ht="16.5" thickBot="1" x14ac:dyDescent="0.3">
      <c r="C185" s="5" t="s">
        <v>6</v>
      </c>
      <c r="D185" s="16">
        <v>72817500</v>
      </c>
      <c r="E185" s="16">
        <v>72817500</v>
      </c>
      <c r="F185" s="16">
        <v>18437309</v>
      </c>
      <c r="G185" s="16"/>
      <c r="H185" s="16"/>
      <c r="I185" s="16"/>
    </row>
    <row r="186" spans="3:9" ht="16.5" thickBot="1" x14ac:dyDescent="0.3">
      <c r="C186" s="5" t="s">
        <v>7</v>
      </c>
      <c r="D186" s="16">
        <v>6967300</v>
      </c>
      <c r="E186" s="16">
        <v>6967300</v>
      </c>
      <c r="F186" s="16">
        <v>2423850</v>
      </c>
      <c r="G186" s="16"/>
      <c r="H186" s="16"/>
      <c r="I186" s="16"/>
    </row>
    <row r="187" spans="3:9" ht="16.5" thickBot="1" x14ac:dyDescent="0.3">
      <c r="C187" s="5" t="s">
        <v>8</v>
      </c>
      <c r="D187" s="16"/>
      <c r="E187" s="16"/>
      <c r="F187" s="16"/>
      <c r="G187" s="16"/>
      <c r="H187" s="16"/>
      <c r="I187" s="16"/>
    </row>
    <row r="188" spans="3:9" ht="16.5" thickBot="1" x14ac:dyDescent="0.3">
      <c r="C188" s="2"/>
      <c r="D188" s="16"/>
      <c r="E188" s="16"/>
      <c r="F188" s="16"/>
      <c r="G188" s="16"/>
      <c r="H188" s="16"/>
      <c r="I188" s="16"/>
    </row>
    <row r="189" spans="3:9" ht="21" customHeight="1" thickBot="1" x14ac:dyDescent="0.3">
      <c r="C189" s="53" t="s">
        <v>39</v>
      </c>
      <c r="D189" s="52">
        <f t="shared" ref="D189:F189" si="20">SUM(D191:D207)</f>
        <v>687720000</v>
      </c>
      <c r="E189" s="52">
        <f>SUM(E191:E208)</f>
        <v>687720000</v>
      </c>
      <c r="F189" s="52">
        <f t="shared" si="20"/>
        <v>176340055</v>
      </c>
      <c r="G189" s="52">
        <f>SUM(G191:G208)</f>
        <v>0</v>
      </c>
      <c r="H189" s="52">
        <f t="shared" ref="H189:I189" si="21">SUM(H191:H208)</f>
        <v>0</v>
      </c>
      <c r="I189" s="52">
        <f t="shared" si="21"/>
        <v>0</v>
      </c>
    </row>
    <row r="190" spans="3:9" ht="16.5" thickBot="1" x14ac:dyDescent="0.3">
      <c r="C190" s="28" t="s">
        <v>50</v>
      </c>
      <c r="D190" s="16"/>
      <c r="E190" s="16"/>
      <c r="F190" s="16"/>
      <c r="G190" s="16"/>
      <c r="H190" s="16"/>
      <c r="I190" s="16"/>
    </row>
    <row r="191" spans="3:9" ht="16.5" thickBot="1" x14ac:dyDescent="0.3">
      <c r="C191" s="46" t="s">
        <v>32</v>
      </c>
      <c r="D191" s="35">
        <v>350000</v>
      </c>
      <c r="E191" s="35">
        <v>350000</v>
      </c>
      <c r="F191" s="35">
        <v>6423</v>
      </c>
      <c r="G191" s="16"/>
      <c r="H191" s="16"/>
      <c r="I191" s="16"/>
    </row>
    <row r="192" spans="3:9" ht="26.25" thickBot="1" x14ac:dyDescent="0.3">
      <c r="C192" s="46" t="s">
        <v>80</v>
      </c>
      <c r="D192" s="35">
        <v>200000</v>
      </c>
      <c r="E192" s="35">
        <v>200000</v>
      </c>
      <c r="F192" s="35">
        <v>31079</v>
      </c>
      <c r="G192" s="16"/>
      <c r="H192" s="16"/>
      <c r="I192" s="16"/>
    </row>
    <row r="193" spans="3:11" ht="16.5" thickBot="1" x14ac:dyDescent="0.3">
      <c r="C193" s="46" t="s">
        <v>81</v>
      </c>
      <c r="D193" s="35">
        <v>12692000</v>
      </c>
      <c r="E193" s="35">
        <v>12692000</v>
      </c>
      <c r="F193" s="35">
        <v>2588178</v>
      </c>
      <c r="G193" s="16"/>
      <c r="H193" s="16"/>
      <c r="I193" s="16"/>
    </row>
    <row r="194" spans="3:11" ht="16.5" thickBot="1" x14ac:dyDescent="0.3">
      <c r="C194" s="46" t="s">
        <v>49</v>
      </c>
      <c r="D194" s="35">
        <v>33150000</v>
      </c>
      <c r="E194" s="35">
        <v>33150000</v>
      </c>
      <c r="F194" s="35">
        <v>362741</v>
      </c>
      <c r="G194" s="16"/>
      <c r="H194" s="16"/>
      <c r="I194" s="16"/>
    </row>
    <row r="195" spans="3:11" ht="16.5" thickBot="1" x14ac:dyDescent="0.3">
      <c r="C195" s="46" t="s">
        <v>35</v>
      </c>
      <c r="D195" s="35">
        <v>2475000</v>
      </c>
      <c r="E195" s="35">
        <v>2475000</v>
      </c>
      <c r="F195" s="35">
        <v>420717</v>
      </c>
      <c r="G195" s="16"/>
      <c r="H195" s="35"/>
      <c r="I195" s="16"/>
      <c r="K195" t="s">
        <v>30</v>
      </c>
    </row>
    <row r="196" spans="3:11" ht="16.5" thickBot="1" x14ac:dyDescent="0.3">
      <c r="C196" s="46" t="s">
        <v>82</v>
      </c>
      <c r="D196" s="35">
        <v>35025000</v>
      </c>
      <c r="E196" s="35">
        <v>35025000</v>
      </c>
      <c r="F196" s="35">
        <v>5908609</v>
      </c>
      <c r="G196" s="16"/>
      <c r="H196" s="35"/>
      <c r="I196" s="16"/>
      <c r="K196" t="s">
        <v>30</v>
      </c>
    </row>
    <row r="197" spans="3:11" ht="16.5" thickBot="1" x14ac:dyDescent="0.3">
      <c r="C197" s="5" t="s">
        <v>36</v>
      </c>
      <c r="D197" s="16">
        <v>175000</v>
      </c>
      <c r="E197" s="16">
        <v>175000</v>
      </c>
      <c r="F197" s="16">
        <v>25000</v>
      </c>
      <c r="G197" s="16"/>
      <c r="H197" s="16"/>
      <c r="I197" s="16"/>
    </row>
    <row r="198" spans="3:11" ht="16.5" thickBot="1" x14ac:dyDescent="0.3">
      <c r="C198" s="5" t="s">
        <v>34</v>
      </c>
      <c r="D198" s="16">
        <v>2520000</v>
      </c>
      <c r="E198" s="16">
        <v>2520000</v>
      </c>
      <c r="F198" s="16">
        <v>561600</v>
      </c>
      <c r="G198" s="16"/>
      <c r="H198" s="16"/>
      <c r="I198" s="16"/>
    </row>
    <row r="199" spans="3:11" ht="29.25" customHeight="1" thickBot="1" x14ac:dyDescent="0.3">
      <c r="C199" s="5" t="s">
        <v>45</v>
      </c>
      <c r="D199" s="16">
        <v>1440000</v>
      </c>
      <c r="E199" s="16">
        <v>1440000</v>
      </c>
      <c r="F199" s="16">
        <v>124133</v>
      </c>
      <c r="G199" s="16"/>
      <c r="H199" s="16"/>
      <c r="I199" s="16"/>
    </row>
    <row r="200" spans="3:11" ht="26.25" thickBot="1" x14ac:dyDescent="0.3">
      <c r="C200" s="5" t="s">
        <v>135</v>
      </c>
      <c r="D200" s="16">
        <v>62400000</v>
      </c>
      <c r="E200" s="16">
        <v>62400000</v>
      </c>
      <c r="F200" s="16">
        <v>30061410</v>
      </c>
      <c r="G200" s="16"/>
      <c r="H200" s="16"/>
      <c r="I200" s="16"/>
    </row>
    <row r="201" spans="3:11" ht="16.5" thickBot="1" x14ac:dyDescent="0.3">
      <c r="C201" s="5" t="s">
        <v>116</v>
      </c>
      <c r="D201" s="16">
        <v>15000000</v>
      </c>
      <c r="E201" s="16">
        <v>15000000</v>
      </c>
      <c r="F201" s="16">
        <v>7396823</v>
      </c>
      <c r="G201" s="16"/>
      <c r="H201" s="16"/>
      <c r="I201" s="16"/>
    </row>
    <row r="202" spans="3:11" ht="39" thickBot="1" x14ac:dyDescent="0.3">
      <c r="C202" s="5" t="s">
        <v>83</v>
      </c>
      <c r="D202" s="16">
        <v>667000</v>
      </c>
      <c r="E202" s="16">
        <v>667000</v>
      </c>
      <c r="F202" s="16">
        <v>66997</v>
      </c>
      <c r="G202" s="16"/>
      <c r="H202" s="16"/>
      <c r="I202" s="16"/>
    </row>
    <row r="203" spans="3:11" ht="26.25" thickBot="1" x14ac:dyDescent="0.3">
      <c r="C203" s="5" t="s">
        <v>46</v>
      </c>
      <c r="D203" s="16">
        <v>30325000</v>
      </c>
      <c r="E203" s="16">
        <v>30325000</v>
      </c>
      <c r="F203" s="16">
        <v>6747740</v>
      </c>
      <c r="G203" s="16"/>
      <c r="H203" s="16"/>
      <c r="I203" s="16"/>
    </row>
    <row r="204" spans="3:11" ht="26.25" thickBot="1" x14ac:dyDescent="0.3">
      <c r="C204" s="5" t="s">
        <v>84</v>
      </c>
      <c r="D204" s="16">
        <v>267201000</v>
      </c>
      <c r="E204" s="16">
        <v>267201000</v>
      </c>
      <c r="F204" s="16">
        <v>69651071</v>
      </c>
      <c r="G204" s="16"/>
      <c r="H204" s="16"/>
      <c r="I204" s="16"/>
    </row>
    <row r="205" spans="3:11" ht="16.5" thickBot="1" x14ac:dyDescent="0.3">
      <c r="C205" s="5" t="s">
        <v>85</v>
      </c>
      <c r="D205" s="16">
        <v>218600000</v>
      </c>
      <c r="E205" s="16">
        <v>218600000</v>
      </c>
      <c r="F205" s="16">
        <v>50978054</v>
      </c>
      <c r="G205" s="16"/>
      <c r="H205" s="16"/>
      <c r="I205" s="16"/>
    </row>
    <row r="206" spans="3:11" ht="29.25" customHeight="1" thickBot="1" x14ac:dyDescent="0.3">
      <c r="C206" s="5" t="s">
        <v>52</v>
      </c>
      <c r="D206" s="16">
        <v>5500000</v>
      </c>
      <c r="E206" s="16">
        <v>5500000</v>
      </c>
      <c r="F206" s="16">
        <v>1409480</v>
      </c>
      <c r="G206" s="16"/>
      <c r="H206" s="16"/>
      <c r="I206" s="16"/>
    </row>
    <row r="207" spans="3:11" ht="27" hidden="1" customHeight="1" thickBot="1" x14ac:dyDescent="0.3">
      <c r="C207" s="58" t="s">
        <v>134</v>
      </c>
      <c r="D207" s="16"/>
      <c r="E207" s="16"/>
      <c r="F207" s="16"/>
      <c r="G207" s="16"/>
      <c r="H207" s="16"/>
      <c r="I207" s="16"/>
    </row>
    <row r="208" spans="3:11" ht="26.25" hidden="1" customHeight="1" thickBot="1" x14ac:dyDescent="0.3">
      <c r="C208" s="58" t="s">
        <v>118</v>
      </c>
      <c r="D208" s="16"/>
      <c r="E208" s="16"/>
      <c r="F208" s="16"/>
      <c r="G208" s="16"/>
      <c r="H208" s="16"/>
      <c r="I208" s="16"/>
    </row>
    <row r="209" spans="3:9" ht="16.5" thickBot="1" x14ac:dyDescent="0.3">
      <c r="C209" s="53" t="s">
        <v>10</v>
      </c>
      <c r="D209" s="52">
        <f>D183+D189</f>
        <v>767504800</v>
      </c>
      <c r="E209" s="52">
        <f>E183+E189</f>
        <v>767504800</v>
      </c>
      <c r="F209" s="52">
        <f>F183+F189</f>
        <v>197201214</v>
      </c>
      <c r="G209" s="52">
        <f t="shared" ref="G209:I209" si="22">G183+G189</f>
        <v>0</v>
      </c>
      <c r="H209" s="52">
        <f t="shared" si="22"/>
        <v>0</v>
      </c>
      <c r="I209" s="52">
        <f t="shared" si="22"/>
        <v>0</v>
      </c>
    </row>
    <row r="210" spans="3:9" ht="16.5" thickBot="1" x14ac:dyDescent="0.3">
      <c r="C210" s="2"/>
      <c r="D210" s="16"/>
      <c r="E210" s="16"/>
      <c r="F210" s="16"/>
      <c r="G210" s="16"/>
      <c r="H210" s="16"/>
      <c r="I210" s="16"/>
    </row>
    <row r="211" spans="3:9" ht="21" customHeight="1" thickBot="1" x14ac:dyDescent="0.3">
      <c r="C211" s="2" t="s">
        <v>11</v>
      </c>
      <c r="D211" s="16">
        <v>2428</v>
      </c>
      <c r="E211" s="16">
        <v>2428</v>
      </c>
      <c r="F211" s="16">
        <v>2261</v>
      </c>
      <c r="G211" s="16"/>
      <c r="H211" s="16"/>
      <c r="I211" s="16"/>
    </row>
    <row r="212" spans="3:9" ht="30.75" customHeight="1" thickBot="1" x14ac:dyDescent="0.3">
      <c r="C212" s="70" t="s">
        <v>152</v>
      </c>
      <c r="D212" s="71"/>
      <c r="E212" s="71"/>
      <c r="F212" s="71"/>
      <c r="G212" s="71"/>
      <c r="H212" s="71"/>
      <c r="I212" s="72"/>
    </row>
    <row r="213" spans="3:9" ht="42" customHeight="1" thickBot="1" x14ac:dyDescent="0.3"/>
    <row r="214" spans="3:9" ht="16.5" hidden="1" thickBot="1" x14ac:dyDescent="0.3">
      <c r="C214" s="8"/>
      <c r="D214" s="19"/>
      <c r="E214" s="19"/>
      <c r="F214" s="8"/>
      <c r="G214" s="8"/>
      <c r="H214" s="8"/>
      <c r="I214" s="8"/>
    </row>
    <row r="215" spans="3:9" ht="27.75" customHeight="1" thickBot="1" x14ac:dyDescent="0.3">
      <c r="C215" s="73" t="s">
        <v>110</v>
      </c>
      <c r="D215" s="74"/>
      <c r="E215" s="74"/>
      <c r="F215" s="74"/>
      <c r="G215" s="74"/>
      <c r="H215" s="74"/>
      <c r="I215" s="75"/>
    </row>
    <row r="216" spans="3:9" ht="22.5" customHeight="1" x14ac:dyDescent="0.25">
      <c r="C216" s="7" t="s">
        <v>2</v>
      </c>
      <c r="D216" s="63" t="s">
        <v>141</v>
      </c>
      <c r="E216" s="63" t="s">
        <v>142</v>
      </c>
      <c r="F216" s="63" t="s">
        <v>143</v>
      </c>
      <c r="G216" s="63" t="s">
        <v>144</v>
      </c>
      <c r="H216" s="63" t="s">
        <v>145</v>
      </c>
      <c r="I216" s="63" t="s">
        <v>146</v>
      </c>
    </row>
    <row r="217" spans="3:9" ht="13.5" customHeight="1" x14ac:dyDescent="0.25">
      <c r="C217" s="7" t="s">
        <v>3</v>
      </c>
      <c r="D217" s="64"/>
      <c r="E217" s="64"/>
      <c r="F217" s="64"/>
      <c r="G217" s="64"/>
      <c r="H217" s="64"/>
      <c r="I217" s="64"/>
    </row>
    <row r="218" spans="3:9" ht="16.5" thickBot="1" x14ac:dyDescent="0.3">
      <c r="C218" s="9"/>
      <c r="D218" s="65"/>
      <c r="E218" s="65"/>
      <c r="F218" s="65"/>
      <c r="G218" s="65"/>
      <c r="H218" s="65"/>
      <c r="I218" s="65"/>
    </row>
    <row r="219" spans="3:9" ht="16.5" thickBot="1" x14ac:dyDescent="0.3">
      <c r="C219" s="51" t="s">
        <v>4</v>
      </c>
      <c r="D219" s="52">
        <f t="shared" ref="D219:I219" si="23">SUM(D221:D223)</f>
        <v>410300</v>
      </c>
      <c r="E219" s="52">
        <f t="shared" si="23"/>
        <v>410300</v>
      </c>
      <c r="F219" s="52">
        <f t="shared" si="23"/>
        <v>90238</v>
      </c>
      <c r="G219" s="52">
        <f t="shared" si="23"/>
        <v>0</v>
      </c>
      <c r="H219" s="52">
        <f t="shared" si="23"/>
        <v>0</v>
      </c>
      <c r="I219" s="52">
        <f t="shared" si="23"/>
        <v>0</v>
      </c>
    </row>
    <row r="220" spans="3:9" ht="16.5" thickBot="1" x14ac:dyDescent="0.3">
      <c r="C220" s="10" t="s">
        <v>5</v>
      </c>
      <c r="D220" s="18"/>
      <c r="E220" s="18"/>
      <c r="F220" s="18"/>
      <c r="G220" s="18"/>
      <c r="H220" s="18"/>
      <c r="I220" s="18"/>
    </row>
    <row r="221" spans="3:9" ht="16.5" thickBot="1" x14ac:dyDescent="0.3">
      <c r="C221" s="1" t="s">
        <v>6</v>
      </c>
      <c r="D221" s="16">
        <v>410300</v>
      </c>
      <c r="E221" s="16">
        <v>410300</v>
      </c>
      <c r="F221" s="16">
        <v>90238</v>
      </c>
      <c r="G221" s="16"/>
      <c r="H221" s="16"/>
      <c r="I221" s="16"/>
    </row>
    <row r="222" spans="3:9" ht="16.5" thickBot="1" x14ac:dyDescent="0.3">
      <c r="C222" s="1" t="s">
        <v>7</v>
      </c>
      <c r="D222" s="16"/>
      <c r="E222" s="16"/>
      <c r="F222" s="16"/>
      <c r="G222" s="16"/>
      <c r="H222" s="16"/>
      <c r="I222" s="16"/>
    </row>
    <row r="223" spans="3:9" ht="16.5" thickBot="1" x14ac:dyDescent="0.3">
      <c r="C223" s="1" t="s">
        <v>8</v>
      </c>
      <c r="D223" s="16"/>
      <c r="E223" s="16"/>
      <c r="F223" s="16"/>
      <c r="G223" s="16"/>
      <c r="H223" s="16"/>
      <c r="I223" s="16"/>
    </row>
    <row r="224" spans="3:9" ht="16.5" thickBot="1" x14ac:dyDescent="0.3">
      <c r="C224" s="10"/>
      <c r="D224" s="18"/>
      <c r="E224" s="18"/>
      <c r="F224" s="18"/>
      <c r="G224" s="18"/>
      <c r="H224" s="18"/>
      <c r="I224" s="18"/>
    </row>
    <row r="225" spans="3:12" ht="16.5" thickBot="1" x14ac:dyDescent="0.3">
      <c r="C225" s="53" t="s">
        <v>39</v>
      </c>
      <c r="D225" s="54">
        <f t="shared" ref="D225:I225" si="24">SUM(D227:D228)</f>
        <v>144000</v>
      </c>
      <c r="E225" s="54">
        <f t="shared" si="24"/>
        <v>144000</v>
      </c>
      <c r="F225" s="54">
        <f t="shared" si="24"/>
        <v>0</v>
      </c>
      <c r="G225" s="54">
        <f>SUM(G227:G229)</f>
        <v>0</v>
      </c>
      <c r="H225" s="54">
        <f t="shared" si="24"/>
        <v>0</v>
      </c>
      <c r="I225" s="54">
        <f t="shared" si="24"/>
        <v>0</v>
      </c>
    </row>
    <row r="226" spans="3:12" ht="16.5" thickBot="1" x14ac:dyDescent="0.3">
      <c r="C226" s="29" t="s">
        <v>50</v>
      </c>
      <c r="D226" s="18"/>
      <c r="E226" s="18"/>
      <c r="F226" s="18"/>
      <c r="G226" s="18"/>
      <c r="H226" s="18"/>
      <c r="I226" s="18"/>
    </row>
    <row r="227" spans="3:12" ht="27" customHeight="1" thickBot="1" x14ac:dyDescent="0.3">
      <c r="C227" s="1" t="s">
        <v>86</v>
      </c>
      <c r="D227" s="16">
        <v>45000</v>
      </c>
      <c r="E227" s="16">
        <v>45000</v>
      </c>
      <c r="F227" s="16"/>
      <c r="G227" s="16"/>
      <c r="H227" s="16"/>
      <c r="I227" s="16"/>
    </row>
    <row r="228" spans="3:12" ht="30.75" customHeight="1" thickBot="1" x14ac:dyDescent="0.3">
      <c r="C228" s="1" t="s">
        <v>123</v>
      </c>
      <c r="D228" s="16">
        <v>99000</v>
      </c>
      <c r="E228" s="16">
        <v>99000</v>
      </c>
      <c r="F228" s="16"/>
      <c r="G228" s="16"/>
      <c r="H228" s="16"/>
      <c r="I228" s="16"/>
    </row>
    <row r="229" spans="3:12" ht="4.5" hidden="1" customHeight="1" thickBot="1" x14ac:dyDescent="0.3">
      <c r="C229" s="10"/>
      <c r="D229" s="18"/>
      <c r="E229" s="18"/>
      <c r="F229" s="18"/>
      <c r="G229" s="18"/>
      <c r="H229" s="18"/>
      <c r="I229" s="18"/>
    </row>
    <row r="230" spans="3:12" ht="16.5" thickBot="1" x14ac:dyDescent="0.3">
      <c r="C230" s="51" t="s">
        <v>10</v>
      </c>
      <c r="D230" s="54">
        <f t="shared" ref="D230:I230" si="25">D219+D225</f>
        <v>554300</v>
      </c>
      <c r="E230" s="54">
        <f t="shared" si="25"/>
        <v>554300</v>
      </c>
      <c r="F230" s="54">
        <f t="shared" si="25"/>
        <v>90238</v>
      </c>
      <c r="G230" s="54">
        <f t="shared" si="25"/>
        <v>0</v>
      </c>
      <c r="H230" s="54">
        <f t="shared" si="25"/>
        <v>0</v>
      </c>
      <c r="I230" s="54">
        <f t="shared" si="25"/>
        <v>0</v>
      </c>
    </row>
    <row r="231" spans="3:12" ht="16.5" thickBot="1" x14ac:dyDescent="0.3">
      <c r="C231" s="10"/>
      <c r="D231" s="18"/>
      <c r="E231" s="18"/>
      <c r="F231" s="18"/>
      <c r="G231" s="18"/>
      <c r="H231" s="18"/>
      <c r="I231" s="18"/>
    </row>
    <row r="232" spans="3:12" ht="16.5" thickBot="1" x14ac:dyDescent="0.3">
      <c r="C232" s="10" t="s">
        <v>11</v>
      </c>
      <c r="D232" s="16">
        <v>7</v>
      </c>
      <c r="E232" s="16">
        <v>7</v>
      </c>
      <c r="F232" s="16">
        <v>7</v>
      </c>
      <c r="G232" s="16"/>
      <c r="H232" s="16"/>
      <c r="I232" s="16"/>
    </row>
    <row r="234" spans="3:12" ht="18.75" customHeight="1" thickBot="1" x14ac:dyDescent="0.3"/>
    <row r="235" spans="3:12" ht="30" customHeight="1" thickBot="1" x14ac:dyDescent="0.3">
      <c r="C235" s="73" t="s">
        <v>111</v>
      </c>
      <c r="D235" s="74"/>
      <c r="E235" s="74"/>
      <c r="F235" s="74"/>
      <c r="G235" s="74"/>
      <c r="H235" s="74"/>
      <c r="I235" s="75"/>
    </row>
    <row r="236" spans="3:12" ht="15.75" customHeight="1" x14ac:dyDescent="0.25">
      <c r="C236" s="4" t="s">
        <v>2</v>
      </c>
      <c r="D236" s="63" t="s">
        <v>141</v>
      </c>
      <c r="E236" s="63" t="s">
        <v>142</v>
      </c>
      <c r="F236" s="63" t="s">
        <v>143</v>
      </c>
      <c r="G236" s="63" t="s">
        <v>144</v>
      </c>
      <c r="H236" s="63" t="s">
        <v>145</v>
      </c>
      <c r="I236" s="63" t="s">
        <v>146</v>
      </c>
    </row>
    <row r="237" spans="3:12" ht="16.5" customHeight="1" x14ac:dyDescent="0.25">
      <c r="C237" s="4" t="s">
        <v>3</v>
      </c>
      <c r="D237" s="64"/>
      <c r="E237" s="64"/>
      <c r="F237" s="64"/>
      <c r="G237" s="64"/>
      <c r="H237" s="64"/>
      <c r="I237" s="64"/>
    </row>
    <row r="238" spans="3:12" ht="16.5" thickBot="1" x14ac:dyDescent="0.3">
      <c r="C238" s="3"/>
      <c r="D238" s="65"/>
      <c r="E238" s="65"/>
      <c r="F238" s="65"/>
      <c r="G238" s="65"/>
      <c r="H238" s="65"/>
      <c r="I238" s="65"/>
    </row>
    <row r="239" spans="3:12" ht="16.5" thickBot="1" x14ac:dyDescent="0.3">
      <c r="C239" s="53" t="s">
        <v>4</v>
      </c>
      <c r="D239" s="52">
        <f t="shared" ref="D239:I239" si="26">SUM(D241:D243)</f>
        <v>410300</v>
      </c>
      <c r="E239" s="52">
        <f t="shared" si="26"/>
        <v>410300</v>
      </c>
      <c r="F239" s="52">
        <f t="shared" si="26"/>
        <v>109035</v>
      </c>
      <c r="G239" s="52">
        <f t="shared" si="26"/>
        <v>0</v>
      </c>
      <c r="H239" s="52">
        <f t="shared" si="26"/>
        <v>0</v>
      </c>
      <c r="I239" s="52">
        <f t="shared" si="26"/>
        <v>0</v>
      </c>
      <c r="L239" t="s">
        <v>30</v>
      </c>
    </row>
    <row r="240" spans="3:12" ht="16.5" thickBot="1" x14ac:dyDescent="0.3">
      <c r="C240" s="2" t="s">
        <v>5</v>
      </c>
      <c r="D240" s="18"/>
      <c r="E240" s="18"/>
      <c r="F240" s="18"/>
      <c r="G240" s="18"/>
      <c r="H240" s="18"/>
      <c r="I240" s="18"/>
    </row>
    <row r="241" spans="3:9" ht="16.5" thickBot="1" x14ac:dyDescent="0.3">
      <c r="C241" s="5" t="s">
        <v>6</v>
      </c>
      <c r="D241" s="16">
        <v>410300</v>
      </c>
      <c r="E241" s="16">
        <v>410300</v>
      </c>
      <c r="F241" s="16">
        <v>109035</v>
      </c>
      <c r="G241" s="16"/>
      <c r="H241" s="16"/>
      <c r="I241" s="16"/>
    </row>
    <row r="242" spans="3:9" ht="16.5" thickBot="1" x14ac:dyDescent="0.3">
      <c r="C242" s="5" t="s">
        <v>7</v>
      </c>
      <c r="D242" s="16"/>
      <c r="E242" s="16"/>
      <c r="F242" s="16"/>
      <c r="G242" s="16"/>
      <c r="H242" s="16"/>
      <c r="I242" s="16"/>
    </row>
    <row r="243" spans="3:9" ht="16.5" thickBot="1" x14ac:dyDescent="0.3">
      <c r="C243" s="5" t="s">
        <v>8</v>
      </c>
      <c r="D243" s="16"/>
      <c r="E243" s="16"/>
      <c r="F243" s="16"/>
      <c r="G243" s="16"/>
      <c r="H243" s="16"/>
      <c r="I243" s="16"/>
    </row>
    <row r="244" spans="3:9" ht="16.5" thickBot="1" x14ac:dyDescent="0.3">
      <c r="C244" s="2"/>
      <c r="D244" s="18"/>
      <c r="E244" s="18"/>
      <c r="F244" s="18"/>
      <c r="G244" s="18"/>
      <c r="H244" s="18"/>
      <c r="I244" s="18"/>
    </row>
    <row r="245" spans="3:9" ht="21" customHeight="1" thickBot="1" x14ac:dyDescent="0.3">
      <c r="C245" s="53" t="s">
        <v>39</v>
      </c>
      <c r="D245" s="54">
        <f t="shared" ref="D245:I245" si="27">SUM(D247:D248)</f>
        <v>261000</v>
      </c>
      <c r="E245" s="54">
        <f t="shared" si="27"/>
        <v>261000</v>
      </c>
      <c r="F245" s="54">
        <f t="shared" si="27"/>
        <v>0</v>
      </c>
      <c r="G245" s="54">
        <f t="shared" si="27"/>
        <v>0</v>
      </c>
      <c r="H245" s="54">
        <f t="shared" si="27"/>
        <v>0</v>
      </c>
      <c r="I245" s="54">
        <f t="shared" si="27"/>
        <v>0</v>
      </c>
    </row>
    <row r="246" spans="3:9" ht="16.5" thickBot="1" x14ac:dyDescent="0.3">
      <c r="C246" s="29" t="s">
        <v>50</v>
      </c>
      <c r="D246" s="18"/>
      <c r="E246" s="18"/>
      <c r="F246" s="18"/>
      <c r="G246" s="18"/>
      <c r="H246" s="18"/>
      <c r="I246" s="18"/>
    </row>
    <row r="247" spans="3:9" ht="27.75" customHeight="1" thickBot="1" x14ac:dyDescent="0.3">
      <c r="C247" s="5" t="s">
        <v>33</v>
      </c>
      <c r="D247" s="16">
        <v>162000</v>
      </c>
      <c r="E247" s="16">
        <v>162000</v>
      </c>
      <c r="F247" s="16"/>
      <c r="G247" s="16"/>
      <c r="H247" s="16"/>
      <c r="I247" s="16"/>
    </row>
    <row r="248" spans="3:9" ht="28.5" customHeight="1" thickBot="1" x14ac:dyDescent="0.3">
      <c r="C248" s="5" t="s">
        <v>147</v>
      </c>
      <c r="D248" s="16">
        <v>99000</v>
      </c>
      <c r="E248" s="16">
        <v>99000</v>
      </c>
      <c r="F248" s="16"/>
      <c r="G248" s="16"/>
      <c r="H248" s="16"/>
      <c r="I248" s="16"/>
    </row>
    <row r="249" spans="3:9" ht="16.5" hidden="1" thickBot="1" x14ac:dyDescent="0.3">
      <c r="C249" s="2"/>
      <c r="D249" s="18"/>
      <c r="E249" s="18"/>
      <c r="F249" s="18"/>
      <c r="G249" s="18"/>
      <c r="H249" s="18"/>
      <c r="I249" s="18"/>
    </row>
    <row r="250" spans="3:9" ht="16.5" thickBot="1" x14ac:dyDescent="0.3">
      <c r="C250" s="53" t="s">
        <v>10</v>
      </c>
      <c r="D250" s="54">
        <f t="shared" ref="D250:I250" si="28">D239+D245</f>
        <v>671300</v>
      </c>
      <c r="E250" s="54">
        <f t="shared" si="28"/>
        <v>671300</v>
      </c>
      <c r="F250" s="54">
        <f t="shared" si="28"/>
        <v>109035</v>
      </c>
      <c r="G250" s="54">
        <f t="shared" si="28"/>
        <v>0</v>
      </c>
      <c r="H250" s="54">
        <f t="shared" si="28"/>
        <v>0</v>
      </c>
      <c r="I250" s="54">
        <f t="shared" si="28"/>
        <v>0</v>
      </c>
    </row>
    <row r="251" spans="3:9" ht="16.5" thickBot="1" x14ac:dyDescent="0.3">
      <c r="C251" s="2"/>
      <c r="D251" s="16"/>
      <c r="E251" s="16"/>
      <c r="F251" s="16"/>
      <c r="G251" s="16"/>
      <c r="H251" s="16"/>
      <c r="I251" s="16"/>
    </row>
    <row r="252" spans="3:9" ht="16.5" thickBot="1" x14ac:dyDescent="0.3">
      <c r="C252" s="2" t="s">
        <v>11</v>
      </c>
      <c r="D252" s="16">
        <v>7</v>
      </c>
      <c r="E252" s="16">
        <v>7</v>
      </c>
      <c r="F252" s="16">
        <v>7</v>
      </c>
      <c r="G252" s="16"/>
      <c r="H252" s="16"/>
      <c r="I252" s="16"/>
    </row>
    <row r="253" spans="3:9" ht="17.25" customHeight="1" x14ac:dyDescent="0.25">
      <c r="C253" s="6"/>
    </row>
    <row r="254" spans="3:9" ht="16.5" hidden="1" thickBot="1" x14ac:dyDescent="0.3"/>
    <row r="255" spans="3:9" ht="17.25" customHeight="1" thickBot="1" x14ac:dyDescent="0.3">
      <c r="C255" s="8"/>
      <c r="D255" s="19"/>
      <c r="E255" s="19"/>
      <c r="F255" s="8"/>
      <c r="G255" s="8"/>
      <c r="H255" s="8"/>
      <c r="I255" s="8"/>
    </row>
    <row r="256" spans="3:9" ht="24.75" customHeight="1" thickBot="1" x14ac:dyDescent="0.3">
      <c r="C256" s="73" t="s">
        <v>112</v>
      </c>
      <c r="D256" s="74"/>
      <c r="E256" s="74"/>
      <c r="F256" s="74"/>
      <c r="G256" s="74"/>
      <c r="H256" s="74"/>
      <c r="I256" s="75"/>
    </row>
    <row r="257" spans="3:9" ht="15.75" customHeight="1" x14ac:dyDescent="0.25">
      <c r="C257" s="7" t="s">
        <v>2</v>
      </c>
      <c r="D257" s="63" t="s">
        <v>141</v>
      </c>
      <c r="E257" s="63" t="s">
        <v>142</v>
      </c>
      <c r="F257" s="63" t="s">
        <v>143</v>
      </c>
      <c r="G257" s="63" t="s">
        <v>144</v>
      </c>
      <c r="H257" s="63" t="s">
        <v>145</v>
      </c>
      <c r="I257" s="63" t="s">
        <v>146</v>
      </c>
    </row>
    <row r="258" spans="3:9" ht="16.5" customHeight="1" x14ac:dyDescent="0.25">
      <c r="C258" s="7" t="s">
        <v>3</v>
      </c>
      <c r="D258" s="64"/>
      <c r="E258" s="64"/>
      <c r="F258" s="64"/>
      <c r="G258" s="64"/>
      <c r="H258" s="64"/>
      <c r="I258" s="64"/>
    </row>
    <row r="259" spans="3:9" ht="16.5" thickBot="1" x14ac:dyDescent="0.3">
      <c r="C259" s="9"/>
      <c r="D259" s="65"/>
      <c r="E259" s="65"/>
      <c r="F259" s="65"/>
      <c r="G259" s="65"/>
      <c r="H259" s="65"/>
      <c r="I259" s="65"/>
    </row>
    <row r="260" spans="3:9" ht="16.5" thickBot="1" x14ac:dyDescent="0.3">
      <c r="C260" s="51" t="s">
        <v>4</v>
      </c>
      <c r="D260" s="52">
        <f t="shared" ref="D260:I260" si="29">SUM(D262:D264)</f>
        <v>12875700</v>
      </c>
      <c r="E260" s="52">
        <f t="shared" si="29"/>
        <v>12875700</v>
      </c>
      <c r="F260" s="52">
        <f t="shared" si="29"/>
        <v>3768432</v>
      </c>
      <c r="G260" s="52">
        <f t="shared" si="29"/>
        <v>0</v>
      </c>
      <c r="H260" s="52">
        <f t="shared" si="29"/>
        <v>0</v>
      </c>
      <c r="I260" s="52">
        <f t="shared" si="29"/>
        <v>0</v>
      </c>
    </row>
    <row r="261" spans="3:9" ht="16.5" thickBot="1" x14ac:dyDescent="0.3">
      <c r="C261" s="10" t="s">
        <v>5</v>
      </c>
      <c r="D261" s="18"/>
      <c r="E261" s="18"/>
      <c r="F261" s="18"/>
      <c r="G261" s="18"/>
      <c r="H261" s="18"/>
      <c r="I261" s="18"/>
    </row>
    <row r="262" spans="3:9" ht="16.5" thickBot="1" x14ac:dyDescent="0.3">
      <c r="C262" s="1" t="s">
        <v>6</v>
      </c>
      <c r="D262" s="16">
        <v>8235300</v>
      </c>
      <c r="E262" s="16">
        <v>8235300</v>
      </c>
      <c r="F262" s="16">
        <v>2110434</v>
      </c>
      <c r="G262" s="16"/>
      <c r="H262" s="16"/>
      <c r="I262" s="16"/>
    </row>
    <row r="263" spans="3:9" ht="16.5" thickBot="1" x14ac:dyDescent="0.3">
      <c r="C263" s="1" t="s">
        <v>7</v>
      </c>
      <c r="D263" s="16">
        <v>4640400</v>
      </c>
      <c r="E263" s="16">
        <v>4640400</v>
      </c>
      <c r="F263" s="16">
        <v>1657998</v>
      </c>
      <c r="G263" s="16"/>
      <c r="H263" s="16"/>
      <c r="I263" s="16"/>
    </row>
    <row r="264" spans="3:9" ht="16.5" thickBot="1" x14ac:dyDescent="0.3">
      <c r="C264" s="1" t="s">
        <v>8</v>
      </c>
      <c r="D264" s="16"/>
      <c r="E264" s="16"/>
      <c r="F264" s="16"/>
      <c r="G264" s="16"/>
      <c r="H264" s="16"/>
      <c r="I264" s="16"/>
    </row>
    <row r="265" spans="3:9" ht="16.5" thickBot="1" x14ac:dyDescent="0.3">
      <c r="C265" s="10"/>
      <c r="D265" s="18"/>
      <c r="E265" s="18"/>
      <c r="F265" s="18"/>
      <c r="G265" s="18"/>
      <c r="H265" s="18"/>
      <c r="I265" s="18"/>
    </row>
    <row r="266" spans="3:9" ht="16.5" thickBot="1" x14ac:dyDescent="0.3">
      <c r="C266" s="53" t="s">
        <v>39</v>
      </c>
      <c r="D266" s="54">
        <f t="shared" ref="D266:I266" si="30">SUM(D268:D269)</f>
        <v>0</v>
      </c>
      <c r="E266" s="54">
        <f t="shared" si="30"/>
        <v>0</v>
      </c>
      <c r="F266" s="54">
        <f t="shared" si="30"/>
        <v>0</v>
      </c>
      <c r="G266" s="54">
        <f t="shared" si="30"/>
        <v>0</v>
      </c>
      <c r="H266" s="54">
        <f t="shared" si="30"/>
        <v>0</v>
      </c>
      <c r="I266" s="54">
        <f t="shared" si="30"/>
        <v>0</v>
      </c>
    </row>
    <row r="267" spans="3:9" ht="16.5" hidden="1" thickBot="1" x14ac:dyDescent="0.3">
      <c r="C267" s="10" t="s">
        <v>50</v>
      </c>
      <c r="D267" s="18"/>
      <c r="E267" s="18"/>
      <c r="F267" s="18"/>
      <c r="G267" s="18"/>
      <c r="H267" s="18"/>
      <c r="I267" s="18"/>
    </row>
    <row r="268" spans="3:9" ht="16.5" thickBot="1" x14ac:dyDescent="0.3">
      <c r="C268" s="20"/>
      <c r="D268" s="16"/>
      <c r="E268" s="16"/>
      <c r="F268" s="16"/>
      <c r="G268" s="16"/>
      <c r="H268" s="16"/>
      <c r="I268" s="16"/>
    </row>
    <row r="269" spans="3:9" ht="16.5" hidden="1" thickBot="1" x14ac:dyDescent="0.3">
      <c r="C269" s="10" t="s">
        <v>9</v>
      </c>
      <c r="D269" s="16"/>
      <c r="E269" s="16"/>
      <c r="F269" s="16"/>
      <c r="G269" s="16"/>
      <c r="H269" s="16"/>
      <c r="I269" s="16"/>
    </row>
    <row r="270" spans="3:9" ht="16.5" hidden="1" thickBot="1" x14ac:dyDescent="0.3">
      <c r="C270" s="10"/>
      <c r="D270" s="18"/>
      <c r="E270" s="18"/>
      <c r="F270" s="18"/>
      <c r="G270" s="18"/>
      <c r="H270" s="18"/>
      <c r="I270" s="18"/>
    </row>
    <row r="271" spans="3:9" ht="16.5" thickBot="1" x14ac:dyDescent="0.3">
      <c r="C271" s="51" t="s">
        <v>10</v>
      </c>
      <c r="D271" s="54">
        <f t="shared" ref="D271:I271" si="31">D260+D266</f>
        <v>12875700</v>
      </c>
      <c r="E271" s="54">
        <f t="shared" si="31"/>
        <v>12875700</v>
      </c>
      <c r="F271" s="54">
        <f t="shared" si="31"/>
        <v>3768432</v>
      </c>
      <c r="G271" s="54">
        <f t="shared" si="31"/>
        <v>0</v>
      </c>
      <c r="H271" s="54">
        <f t="shared" si="31"/>
        <v>0</v>
      </c>
      <c r="I271" s="54">
        <f t="shared" si="31"/>
        <v>0</v>
      </c>
    </row>
    <row r="272" spans="3:9" ht="16.5" thickBot="1" x14ac:dyDescent="0.3">
      <c r="C272" s="10"/>
      <c r="D272" s="18"/>
      <c r="E272" s="18"/>
      <c r="F272" s="18"/>
      <c r="G272" s="18"/>
      <c r="H272" s="18"/>
      <c r="I272" s="18"/>
    </row>
    <row r="273" spans="3:12" ht="16.5" thickBot="1" x14ac:dyDescent="0.3">
      <c r="C273" s="10" t="s">
        <v>11</v>
      </c>
      <c r="D273" s="16">
        <v>296</v>
      </c>
      <c r="E273" s="16">
        <v>296</v>
      </c>
      <c r="F273" s="16">
        <v>267</v>
      </c>
      <c r="G273" s="16"/>
      <c r="H273" s="16"/>
      <c r="I273" s="16"/>
    </row>
    <row r="274" spans="3:12" ht="29.25" hidden="1" customHeight="1" thickBot="1" x14ac:dyDescent="0.3">
      <c r="C274" s="70"/>
      <c r="D274" s="71"/>
      <c r="E274" s="71"/>
      <c r="F274" s="71"/>
      <c r="G274" s="71"/>
      <c r="H274" s="71"/>
      <c r="I274" s="72"/>
    </row>
    <row r="275" spans="3:12" ht="18" customHeight="1" x14ac:dyDescent="0.25">
      <c r="C275" s="86"/>
      <c r="D275" s="86"/>
      <c r="E275" s="86"/>
      <c r="F275" s="86"/>
      <c r="G275" s="86"/>
      <c r="H275" s="86"/>
      <c r="I275" s="86"/>
    </row>
    <row r="276" spans="3:12" ht="28.5" customHeight="1" thickBot="1" x14ac:dyDescent="0.3">
      <c r="C276" s="57"/>
      <c r="D276" s="57"/>
      <c r="E276" s="57"/>
      <c r="F276" s="57"/>
      <c r="G276" s="57"/>
      <c r="H276" s="57"/>
      <c r="I276" s="57"/>
    </row>
    <row r="277" spans="3:12" ht="25.5" customHeight="1" thickBot="1" x14ac:dyDescent="0.3">
      <c r="C277" s="73" t="s">
        <v>31</v>
      </c>
      <c r="D277" s="74"/>
      <c r="E277" s="74"/>
      <c r="F277" s="74"/>
      <c r="G277" s="74"/>
      <c r="H277" s="74"/>
      <c r="I277" s="75"/>
    </row>
    <row r="278" spans="3:12" ht="15.75" customHeight="1" x14ac:dyDescent="0.25">
      <c r="C278" s="7" t="s">
        <v>38</v>
      </c>
      <c r="D278" s="63" t="s">
        <v>141</v>
      </c>
      <c r="E278" s="63" t="s">
        <v>142</v>
      </c>
      <c r="F278" s="63" t="s">
        <v>143</v>
      </c>
      <c r="G278" s="63" t="s">
        <v>144</v>
      </c>
      <c r="H278" s="63" t="s">
        <v>145</v>
      </c>
      <c r="I278" s="63" t="s">
        <v>146</v>
      </c>
    </row>
    <row r="279" spans="3:12" ht="17.25" customHeight="1" x14ac:dyDescent="0.25">
      <c r="C279" s="7" t="s">
        <v>3</v>
      </c>
      <c r="D279" s="64"/>
      <c r="E279" s="64"/>
      <c r="F279" s="64"/>
      <c r="G279" s="64"/>
      <c r="H279" s="64"/>
      <c r="I279" s="64"/>
    </row>
    <row r="280" spans="3:12" ht="20.25" customHeight="1" thickBot="1" x14ac:dyDescent="0.3">
      <c r="C280" s="9"/>
      <c r="D280" s="65"/>
      <c r="E280" s="65"/>
      <c r="F280" s="65"/>
      <c r="G280" s="65"/>
      <c r="H280" s="65"/>
      <c r="I280" s="65"/>
    </row>
    <row r="281" spans="3:12" ht="16.5" thickBot="1" x14ac:dyDescent="0.3">
      <c r="C281" s="51" t="s">
        <v>4</v>
      </c>
      <c r="D281" s="52">
        <f t="shared" ref="D281:I281" si="32">SUM(D283:D285)</f>
        <v>265543900</v>
      </c>
      <c r="E281" s="52">
        <f t="shared" si="32"/>
        <v>265543900</v>
      </c>
      <c r="F281" s="52">
        <f t="shared" si="32"/>
        <v>73822412</v>
      </c>
      <c r="G281" s="52">
        <f t="shared" si="32"/>
        <v>0</v>
      </c>
      <c r="H281" s="52">
        <f t="shared" si="32"/>
        <v>0</v>
      </c>
      <c r="I281" s="52">
        <f t="shared" si="32"/>
        <v>0</v>
      </c>
    </row>
    <row r="282" spans="3:12" ht="16.5" thickBot="1" x14ac:dyDescent="0.3">
      <c r="C282" s="10" t="s">
        <v>5</v>
      </c>
      <c r="D282" s="18"/>
      <c r="E282" s="18"/>
      <c r="F282" s="18"/>
      <c r="G282" s="18"/>
      <c r="H282" s="18"/>
      <c r="I282" s="18"/>
    </row>
    <row r="283" spans="3:12" ht="16.5" thickBot="1" x14ac:dyDescent="0.3">
      <c r="C283" s="1" t="s">
        <v>6</v>
      </c>
      <c r="D283" s="18">
        <f t="shared" ref="D283:I285" si="33">D17+D41+D63+D85+D116+D138+D185+D221+D241+D262</f>
        <v>235649400</v>
      </c>
      <c r="E283" s="18">
        <f t="shared" si="33"/>
        <v>235649400</v>
      </c>
      <c r="F283" s="18">
        <f t="shared" si="33"/>
        <v>63353676</v>
      </c>
      <c r="G283" s="18">
        <f t="shared" si="33"/>
        <v>0</v>
      </c>
      <c r="H283" s="18">
        <f t="shared" si="33"/>
        <v>0</v>
      </c>
      <c r="I283" s="18">
        <f t="shared" si="33"/>
        <v>0</v>
      </c>
      <c r="L283" t="s">
        <v>30</v>
      </c>
    </row>
    <row r="284" spans="3:12" ht="16.5" thickBot="1" x14ac:dyDescent="0.3">
      <c r="C284" s="1" t="s">
        <v>7</v>
      </c>
      <c r="D284" s="18">
        <f t="shared" si="33"/>
        <v>29894500</v>
      </c>
      <c r="E284" s="18">
        <f t="shared" si="33"/>
        <v>29894500</v>
      </c>
      <c r="F284" s="18">
        <f t="shared" si="33"/>
        <v>10470101</v>
      </c>
      <c r="G284" s="18">
        <f t="shared" si="33"/>
        <v>0</v>
      </c>
      <c r="H284" s="18">
        <f t="shared" si="33"/>
        <v>0</v>
      </c>
      <c r="I284" s="18">
        <f t="shared" si="33"/>
        <v>0</v>
      </c>
    </row>
    <row r="285" spans="3:12" ht="16.5" thickBot="1" x14ac:dyDescent="0.3">
      <c r="C285" s="1" t="s">
        <v>8</v>
      </c>
      <c r="D285" s="18">
        <f t="shared" si="33"/>
        <v>0</v>
      </c>
      <c r="E285" s="18">
        <f t="shared" si="33"/>
        <v>0</v>
      </c>
      <c r="F285" s="18">
        <f t="shared" si="33"/>
        <v>-1365</v>
      </c>
      <c r="G285" s="18">
        <f t="shared" si="33"/>
        <v>0</v>
      </c>
      <c r="H285" s="18">
        <f t="shared" si="33"/>
        <v>0</v>
      </c>
      <c r="I285" s="18">
        <f t="shared" si="33"/>
        <v>0</v>
      </c>
    </row>
    <row r="286" spans="3:12" ht="16.5" thickBot="1" x14ac:dyDescent="0.3">
      <c r="C286" s="10"/>
      <c r="D286" s="18"/>
      <c r="E286" s="18"/>
      <c r="F286" s="18"/>
      <c r="G286" s="18"/>
      <c r="H286" s="18"/>
      <c r="I286" s="18"/>
    </row>
    <row r="287" spans="3:12" ht="21" customHeight="1" thickBot="1" x14ac:dyDescent="0.3">
      <c r="C287" s="53" t="s">
        <v>39</v>
      </c>
      <c r="D287" s="54">
        <f t="shared" ref="D287:I287" si="34">D21+D45+D67+D89+D120+D142+D189+D225+D245+D266</f>
        <v>2596677100</v>
      </c>
      <c r="E287" s="54">
        <f t="shared" si="34"/>
        <v>2596663361</v>
      </c>
      <c r="F287" s="54">
        <f t="shared" si="34"/>
        <v>375757172</v>
      </c>
      <c r="G287" s="54">
        <f t="shared" si="34"/>
        <v>0</v>
      </c>
      <c r="H287" s="54">
        <f t="shared" si="34"/>
        <v>0</v>
      </c>
      <c r="I287" s="54">
        <f t="shared" si="34"/>
        <v>0</v>
      </c>
    </row>
    <row r="288" spans="3:12" ht="16.5" hidden="1" thickBot="1" x14ac:dyDescent="0.3">
      <c r="C288" s="10" t="s">
        <v>5</v>
      </c>
      <c r="D288" s="18"/>
      <c r="E288" s="18"/>
      <c r="F288" s="18"/>
      <c r="G288" s="18"/>
      <c r="H288" s="18"/>
      <c r="I288" s="18"/>
    </row>
    <row r="289" spans="3:11" ht="16.5" hidden="1" thickBot="1" x14ac:dyDescent="0.3">
      <c r="C289" s="10"/>
      <c r="D289" s="18"/>
      <c r="E289" s="18"/>
      <c r="F289" s="18"/>
      <c r="G289" s="18"/>
      <c r="H289" s="18"/>
      <c r="I289" s="18"/>
    </row>
    <row r="290" spans="3:11" ht="16.5" hidden="1" thickBot="1" x14ac:dyDescent="0.3">
      <c r="C290" s="10"/>
      <c r="D290" s="18"/>
      <c r="E290" s="18"/>
      <c r="F290" s="18"/>
      <c r="G290" s="18"/>
      <c r="H290" s="18"/>
      <c r="I290" s="18"/>
    </row>
    <row r="291" spans="3:11" ht="16.5" thickBot="1" x14ac:dyDescent="0.3">
      <c r="C291" s="10"/>
      <c r="D291" s="18"/>
      <c r="E291" s="18"/>
      <c r="F291" s="18"/>
      <c r="G291" s="18"/>
      <c r="H291" s="18"/>
      <c r="I291" s="18"/>
    </row>
    <row r="292" spans="3:11" ht="16.5" thickBot="1" x14ac:dyDescent="0.3">
      <c r="C292" s="51" t="s">
        <v>10</v>
      </c>
      <c r="D292" s="54">
        <f t="shared" ref="D292:I292" si="35">D281+D287</f>
        <v>2862221000</v>
      </c>
      <c r="E292" s="54">
        <f t="shared" si="35"/>
        <v>2862207261</v>
      </c>
      <c r="F292" s="54">
        <f t="shared" si="35"/>
        <v>449579584</v>
      </c>
      <c r="G292" s="54">
        <f t="shared" si="35"/>
        <v>0</v>
      </c>
      <c r="H292" s="54">
        <f t="shared" si="35"/>
        <v>0</v>
      </c>
      <c r="I292" s="54">
        <f t="shared" si="35"/>
        <v>0</v>
      </c>
      <c r="K292" s="17"/>
    </row>
    <row r="293" spans="3:11" ht="16.5" thickBot="1" x14ac:dyDescent="0.3">
      <c r="C293" s="10"/>
      <c r="D293" s="18"/>
      <c r="E293" s="18"/>
      <c r="F293" s="18"/>
      <c r="G293" s="18"/>
      <c r="H293" s="18"/>
      <c r="I293" s="18"/>
      <c r="K293" s="17"/>
    </row>
    <row r="294" spans="3:11" ht="16.5" thickBot="1" x14ac:dyDescent="0.3">
      <c r="C294" s="10" t="s">
        <v>11</v>
      </c>
      <c r="D294" s="18">
        <f t="shared" ref="D294:I294" si="36">D31+D54+D76+D107+D127+D175+D211+D232+D252+D273</f>
        <v>8177</v>
      </c>
      <c r="E294" s="18">
        <f t="shared" si="36"/>
        <v>8177</v>
      </c>
      <c r="F294" s="18">
        <f t="shared" si="36"/>
        <v>7622</v>
      </c>
      <c r="G294" s="18">
        <f t="shared" si="36"/>
        <v>0</v>
      </c>
      <c r="H294" s="18">
        <f t="shared" si="36"/>
        <v>0</v>
      </c>
      <c r="I294" s="18">
        <f t="shared" si="36"/>
        <v>0</v>
      </c>
    </row>
    <row r="295" spans="3:11" ht="33.75" customHeight="1" thickBot="1" x14ac:dyDescent="0.3">
      <c r="C295" s="87" t="s">
        <v>153</v>
      </c>
      <c r="D295" s="88"/>
      <c r="E295" s="88"/>
      <c r="F295" s="88"/>
      <c r="G295" s="88"/>
      <c r="H295" s="88"/>
      <c r="I295" s="89"/>
    </row>
    <row r="298" spans="3:11" x14ac:dyDescent="0.25">
      <c r="E298" s="17" t="s">
        <v>30</v>
      </c>
    </row>
  </sheetData>
  <mergeCells count="93">
    <mergeCell ref="C275:I275"/>
    <mergeCell ref="C295:I295"/>
    <mergeCell ref="I111:I113"/>
    <mergeCell ref="D111:D113"/>
    <mergeCell ref="E111:E113"/>
    <mergeCell ref="F111:F113"/>
    <mergeCell ref="G111:G113"/>
    <mergeCell ref="H111:H113"/>
    <mergeCell ref="C128:I128"/>
    <mergeCell ref="C176:I176"/>
    <mergeCell ref="C132:I132"/>
    <mergeCell ref="D133:D135"/>
    <mergeCell ref="E133:E135"/>
    <mergeCell ref="F133:F135"/>
    <mergeCell ref="G133:G135"/>
    <mergeCell ref="H133:H135"/>
    <mergeCell ref="C4:I4"/>
    <mergeCell ref="C5:I5"/>
    <mergeCell ref="C33:I33"/>
    <mergeCell ref="C55:I55"/>
    <mergeCell ref="C9:I9"/>
    <mergeCell ref="C10:I10"/>
    <mergeCell ref="C35:I35"/>
    <mergeCell ref="C6:I6"/>
    <mergeCell ref="C7:I7"/>
    <mergeCell ref="D12:D14"/>
    <mergeCell ref="E12:E14"/>
    <mergeCell ref="F12:F14"/>
    <mergeCell ref="G12:G14"/>
    <mergeCell ref="H12:H14"/>
    <mergeCell ref="I12:I14"/>
    <mergeCell ref="C11:I11"/>
    <mergeCell ref="C57:I57"/>
    <mergeCell ref="C79:I79"/>
    <mergeCell ref="C110:I110"/>
    <mergeCell ref="D36:D38"/>
    <mergeCell ref="E36:E38"/>
    <mergeCell ref="F36:F38"/>
    <mergeCell ref="G36:G38"/>
    <mergeCell ref="H36:H38"/>
    <mergeCell ref="I36:I38"/>
    <mergeCell ref="D58:D60"/>
    <mergeCell ref="E58:E60"/>
    <mergeCell ref="F58:F60"/>
    <mergeCell ref="G58:G60"/>
    <mergeCell ref="H58:H60"/>
    <mergeCell ref="C108:I108"/>
    <mergeCell ref="I58:I60"/>
    <mergeCell ref="C256:I256"/>
    <mergeCell ref="C277:I277"/>
    <mergeCell ref="D180:D182"/>
    <mergeCell ref="E180:E182"/>
    <mergeCell ref="F180:F182"/>
    <mergeCell ref="G180:G182"/>
    <mergeCell ref="H180:H182"/>
    <mergeCell ref="I180:I182"/>
    <mergeCell ref="D216:D218"/>
    <mergeCell ref="E216:E218"/>
    <mergeCell ref="F216:F218"/>
    <mergeCell ref="G216:G218"/>
    <mergeCell ref="H216:H218"/>
    <mergeCell ref="H257:H259"/>
    <mergeCell ref="I257:I259"/>
    <mergeCell ref="F236:F238"/>
    <mergeCell ref="G236:G238"/>
    <mergeCell ref="H236:H238"/>
    <mergeCell ref="I236:I238"/>
    <mergeCell ref="D80:D82"/>
    <mergeCell ref="E80:E82"/>
    <mergeCell ref="F80:F82"/>
    <mergeCell ref="G80:G82"/>
    <mergeCell ref="H80:H82"/>
    <mergeCell ref="C179:I179"/>
    <mergeCell ref="C215:I215"/>
    <mergeCell ref="C235:I235"/>
    <mergeCell ref="C212:I212"/>
    <mergeCell ref="I133:I135"/>
    <mergeCell ref="C77:I77"/>
    <mergeCell ref="C274:I274"/>
    <mergeCell ref="I278:I280"/>
    <mergeCell ref="D257:D259"/>
    <mergeCell ref="E257:E259"/>
    <mergeCell ref="F257:F259"/>
    <mergeCell ref="G257:G259"/>
    <mergeCell ref="D278:D280"/>
    <mergeCell ref="E278:E280"/>
    <mergeCell ref="F278:F280"/>
    <mergeCell ref="G278:G280"/>
    <mergeCell ref="H278:H280"/>
    <mergeCell ref="I80:I82"/>
    <mergeCell ref="I216:I218"/>
    <mergeCell ref="D236:D238"/>
    <mergeCell ref="E236:E238"/>
  </mergeCells>
  <pageMargins left="0.51181102362204722" right="0.51181102362204722" top="0.39370078740157483" bottom="0.39370078740157483" header="0.31496062992125984" footer="0.31496062992125984"/>
  <pageSetup paperSize="9" scale="75" fitToWidth="0" orientation="landscape" r:id="rId1"/>
  <headerFooter scaleWithDoc="0"/>
  <rowBreaks count="10" manualBreakCount="10">
    <brk id="34" max="16383" man="1"/>
    <brk id="56" max="16383" man="1"/>
    <brk id="78" max="16383" man="1"/>
    <brk id="109" max="16383" man="1"/>
    <brk id="131" max="16383" man="1"/>
    <brk id="178" max="16383" man="1"/>
    <brk id="214" max="16383" man="1"/>
    <brk id="234" max="16383" man="1"/>
    <brk id="255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Обл. пол.</vt:lpstr>
      <vt:lpstr>Прогр.</vt:lpstr>
      <vt:lpstr>'Обл. пол.'!_Hlk194811156</vt:lpstr>
      <vt:lpstr>Прогр.!Print_Area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Tsvetanka Karapetrova</cp:lastModifiedBy>
  <cp:lastPrinted>2024-02-19T09:38:08Z</cp:lastPrinted>
  <dcterms:created xsi:type="dcterms:W3CDTF">2014-04-04T08:25:26Z</dcterms:created>
  <dcterms:modified xsi:type="dcterms:W3CDTF">2024-04-17T06:59:52Z</dcterms:modified>
</cp:coreProperties>
</file>